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საშტატო" sheetId="3" r:id="rId1"/>
  </sheets>
  <definedNames>
    <definedName name="_xlnm._FilterDatabase" localSheetId="0" hidden="1">საშტატო!$A$2:$I$254</definedName>
    <definedName name="_xlnm.Print_Area" localSheetId="0">საშტატო!$A$1:$H$218</definedName>
    <definedName name="_xlnm.Print_Titles" localSheetId="0">საშტატო!$2:$2</definedName>
  </definedNames>
  <calcPr calcId="162913"/>
</workbook>
</file>

<file path=xl/calcChain.xml><?xml version="1.0" encoding="utf-8"?>
<calcChain xmlns="http://schemas.openxmlformats.org/spreadsheetml/2006/main">
  <c r="D3" i="3" l="1"/>
  <c r="E3" i="3"/>
  <c r="C159" i="3" l="1"/>
  <c r="C157" i="3" s="1"/>
  <c r="E164" i="3"/>
  <c r="F164" i="3" s="1"/>
  <c r="G164" i="3" s="1"/>
  <c r="E166" i="3"/>
  <c r="F166" i="3" s="1"/>
  <c r="G166" i="3" s="1"/>
  <c r="E165" i="3"/>
  <c r="F165" i="3" s="1"/>
  <c r="G165" i="3" s="1"/>
  <c r="E158" i="3"/>
  <c r="F158" i="3" s="1"/>
  <c r="E56" i="3"/>
  <c r="F56" i="3" s="1"/>
  <c r="G56" i="3" s="1"/>
  <c r="G158" i="3" l="1"/>
  <c r="E197" i="3"/>
  <c r="F197" i="3" s="1"/>
  <c r="E171" i="3" l="1"/>
  <c r="F171" i="3" s="1"/>
  <c r="G171" i="3" s="1"/>
  <c r="E31" i="3" l="1"/>
  <c r="F31" i="3" s="1"/>
  <c r="G31" i="3" s="1"/>
  <c r="E30" i="3"/>
  <c r="F30" i="3" s="1"/>
  <c r="C29" i="3"/>
  <c r="E140" i="3"/>
  <c r="F140" i="3" s="1"/>
  <c r="G140" i="3" s="1"/>
  <c r="E142" i="3"/>
  <c r="F142" i="3" s="1"/>
  <c r="G142" i="3" s="1"/>
  <c r="E141" i="3"/>
  <c r="F141" i="3" s="1"/>
  <c r="G141" i="3" s="1"/>
  <c r="E139" i="3"/>
  <c r="F139" i="3" s="1"/>
  <c r="C138" i="3"/>
  <c r="F29" i="3" l="1"/>
  <c r="G30" i="3"/>
  <c r="G29" i="3" s="1"/>
  <c r="F138" i="3"/>
  <c r="G139" i="3"/>
  <c r="E16" i="3"/>
  <c r="F16" i="3" s="1"/>
  <c r="G16" i="3" s="1"/>
  <c r="E12" i="3"/>
  <c r="F12" i="3" s="1"/>
  <c r="G12" i="3" s="1"/>
  <c r="E13" i="3"/>
  <c r="F13" i="3" s="1"/>
  <c r="G13" i="3" s="1"/>
  <c r="G138" i="3" l="1"/>
  <c r="C39" i="3"/>
  <c r="C61" i="3" l="1"/>
  <c r="C57" i="3"/>
  <c r="C186" i="3" l="1"/>
  <c r="C181" i="3"/>
  <c r="C177" i="3"/>
  <c r="C173" i="3"/>
  <c r="C169" i="3"/>
  <c r="C191" i="3"/>
  <c r="C194" i="3"/>
  <c r="C211" i="3"/>
  <c r="C207" i="3"/>
  <c r="C203" i="3"/>
  <c r="C198" i="3"/>
  <c r="C215" i="3"/>
  <c r="C85" i="3"/>
  <c r="C81" i="3"/>
  <c r="C77" i="3"/>
  <c r="C73" i="3"/>
  <c r="C69" i="3"/>
  <c r="C65" i="3"/>
  <c r="C110" i="3"/>
  <c r="C107" i="3"/>
  <c r="C103" i="3"/>
  <c r="C50" i="3"/>
  <c r="C46" i="3"/>
  <c r="C42" i="3"/>
  <c r="C25" i="3"/>
  <c r="C32" i="3"/>
  <c r="C20" i="3"/>
  <c r="C14" i="3"/>
  <c r="C10" i="3"/>
  <c r="C152" i="3"/>
  <c r="C149" i="3"/>
  <c r="C145" i="3"/>
  <c r="C134" i="3"/>
  <c r="C130" i="3"/>
  <c r="C125" i="3"/>
  <c r="C120" i="3"/>
  <c r="C115" i="3"/>
  <c r="C89" i="3"/>
  <c r="C93" i="3"/>
  <c r="C97" i="3"/>
  <c r="C7" i="3"/>
  <c r="C4" i="3"/>
  <c r="C54" i="3" l="1"/>
  <c r="C143" i="3"/>
  <c r="C167" i="3"/>
  <c r="C18" i="3"/>
  <c r="C113" i="3"/>
  <c r="C36" i="3"/>
  <c r="C101" i="3"/>
  <c r="C196" i="3"/>
  <c r="C162" i="3" l="1"/>
  <c r="C3" i="3" s="1"/>
  <c r="E100" i="3"/>
  <c r="F100" i="3" s="1"/>
  <c r="G100" i="3" s="1"/>
  <c r="E99" i="3"/>
  <c r="F99" i="3" s="1"/>
  <c r="G99" i="3" s="1"/>
  <c r="E98" i="3"/>
  <c r="E96" i="3"/>
  <c r="F96" i="3" s="1"/>
  <c r="G96" i="3" s="1"/>
  <c r="E95" i="3"/>
  <c r="F95" i="3" s="1"/>
  <c r="G95" i="3" s="1"/>
  <c r="E94" i="3"/>
  <c r="E92" i="3"/>
  <c r="F92" i="3" s="1"/>
  <c r="G92" i="3" s="1"/>
  <c r="E91" i="3"/>
  <c r="F91" i="3" s="1"/>
  <c r="G91" i="3" s="1"/>
  <c r="E90" i="3"/>
  <c r="E88" i="3"/>
  <c r="F88" i="3" s="1"/>
  <c r="G88" i="3" s="1"/>
  <c r="E87" i="3"/>
  <c r="F87" i="3" s="1"/>
  <c r="G87" i="3" s="1"/>
  <c r="E86" i="3"/>
  <c r="E84" i="3"/>
  <c r="F84" i="3" s="1"/>
  <c r="G84" i="3" s="1"/>
  <c r="E83" i="3"/>
  <c r="F83" i="3" s="1"/>
  <c r="G83" i="3" s="1"/>
  <c r="E82" i="3"/>
  <c r="E80" i="3"/>
  <c r="F80" i="3" s="1"/>
  <c r="G80" i="3" s="1"/>
  <c r="E79" i="3"/>
  <c r="F79" i="3" s="1"/>
  <c r="G79" i="3" s="1"/>
  <c r="E78" i="3"/>
  <c r="E76" i="3"/>
  <c r="F76" i="3" s="1"/>
  <c r="G76" i="3" s="1"/>
  <c r="E75" i="3"/>
  <c r="F75" i="3" s="1"/>
  <c r="G75" i="3" s="1"/>
  <c r="E74" i="3"/>
  <c r="E72" i="3"/>
  <c r="F72" i="3" s="1"/>
  <c r="G72" i="3" s="1"/>
  <c r="E71" i="3"/>
  <c r="F71" i="3" s="1"/>
  <c r="G71" i="3" s="1"/>
  <c r="E70" i="3"/>
  <c r="E68" i="3"/>
  <c r="F68" i="3" s="1"/>
  <c r="G68" i="3" s="1"/>
  <c r="E67" i="3"/>
  <c r="F67" i="3" s="1"/>
  <c r="G67" i="3" s="1"/>
  <c r="E66" i="3"/>
  <c r="E218" i="3"/>
  <c r="F218" i="3" s="1"/>
  <c r="G218" i="3" s="1"/>
  <c r="E217" i="3"/>
  <c r="F217" i="3" s="1"/>
  <c r="G217" i="3" s="1"/>
  <c r="E216" i="3"/>
  <c r="E214" i="3"/>
  <c r="F214" i="3" s="1"/>
  <c r="G214" i="3" s="1"/>
  <c r="E213" i="3"/>
  <c r="F213" i="3" s="1"/>
  <c r="G213" i="3" s="1"/>
  <c r="E212" i="3"/>
  <c r="F212" i="3" s="1"/>
  <c r="E210" i="3"/>
  <c r="F210" i="3" s="1"/>
  <c r="G210" i="3" s="1"/>
  <c r="E209" i="3"/>
  <c r="F209" i="3" s="1"/>
  <c r="G209" i="3" s="1"/>
  <c r="E208" i="3"/>
  <c r="F208" i="3" s="1"/>
  <c r="E206" i="3"/>
  <c r="F206" i="3" s="1"/>
  <c r="G206" i="3" s="1"/>
  <c r="E205" i="3"/>
  <c r="F205" i="3" s="1"/>
  <c r="G205" i="3" s="1"/>
  <c r="E204" i="3"/>
  <c r="E202" i="3"/>
  <c r="F202" i="3" s="1"/>
  <c r="G202" i="3" s="1"/>
  <c r="E201" i="3"/>
  <c r="F201" i="3" s="1"/>
  <c r="G201" i="3" s="1"/>
  <c r="E200" i="3"/>
  <c r="F200" i="3" s="1"/>
  <c r="G200" i="3" s="1"/>
  <c r="E199" i="3"/>
  <c r="F199" i="3" s="1"/>
  <c r="E195" i="3"/>
  <c r="F195" i="3" s="1"/>
  <c r="E193" i="3"/>
  <c r="F193" i="3" s="1"/>
  <c r="G193" i="3" s="1"/>
  <c r="E192" i="3"/>
  <c r="F192" i="3" s="1"/>
  <c r="E190" i="3"/>
  <c r="F190" i="3" s="1"/>
  <c r="G190" i="3" s="1"/>
  <c r="E189" i="3"/>
  <c r="F189" i="3" s="1"/>
  <c r="G189" i="3" s="1"/>
  <c r="E188" i="3"/>
  <c r="F188" i="3" s="1"/>
  <c r="G188" i="3" s="1"/>
  <c r="E187" i="3"/>
  <c r="F187" i="3" s="1"/>
  <c r="E185" i="3"/>
  <c r="F185" i="3" s="1"/>
  <c r="G185" i="3" s="1"/>
  <c r="E184" i="3"/>
  <c r="F184" i="3" s="1"/>
  <c r="G184" i="3" s="1"/>
  <c r="E183" i="3"/>
  <c r="F183" i="3" s="1"/>
  <c r="G183" i="3" s="1"/>
  <c r="E182" i="3"/>
  <c r="F182" i="3" s="1"/>
  <c r="E180" i="3"/>
  <c r="F180" i="3" s="1"/>
  <c r="G180" i="3" s="1"/>
  <c r="E179" i="3"/>
  <c r="F179" i="3" s="1"/>
  <c r="G179" i="3" s="1"/>
  <c r="E178" i="3"/>
  <c r="F178" i="3" s="1"/>
  <c r="E176" i="3"/>
  <c r="F176" i="3" s="1"/>
  <c r="G176" i="3" s="1"/>
  <c r="E175" i="3"/>
  <c r="F175" i="3" s="1"/>
  <c r="G175" i="3" s="1"/>
  <c r="E174" i="3"/>
  <c r="F174" i="3" s="1"/>
  <c r="E172" i="3"/>
  <c r="F172" i="3" s="1"/>
  <c r="G172" i="3" s="1"/>
  <c r="E170" i="3"/>
  <c r="F170" i="3" s="1"/>
  <c r="E168" i="3"/>
  <c r="F168" i="3" s="1"/>
  <c r="E163" i="3"/>
  <c r="F163" i="3" s="1"/>
  <c r="E161" i="3"/>
  <c r="F161" i="3" s="1"/>
  <c r="G161" i="3" s="1"/>
  <c r="E160" i="3"/>
  <c r="E156" i="3"/>
  <c r="F156" i="3" s="1"/>
  <c r="G156" i="3" s="1"/>
  <c r="E155" i="3"/>
  <c r="F155" i="3" s="1"/>
  <c r="G155" i="3" s="1"/>
  <c r="E154" i="3"/>
  <c r="F154" i="3" s="1"/>
  <c r="G154" i="3" s="1"/>
  <c r="E153" i="3"/>
  <c r="E151" i="3"/>
  <c r="F151" i="3" s="1"/>
  <c r="G151" i="3" s="1"/>
  <c r="E150" i="3"/>
  <c r="E148" i="3"/>
  <c r="F148" i="3" s="1"/>
  <c r="G148" i="3" s="1"/>
  <c r="E147" i="3"/>
  <c r="F147" i="3" s="1"/>
  <c r="G147" i="3" s="1"/>
  <c r="E146" i="3"/>
  <c r="E144" i="3"/>
  <c r="E137" i="3"/>
  <c r="F137" i="3" s="1"/>
  <c r="G137" i="3" s="1"/>
  <c r="E136" i="3"/>
  <c r="F136" i="3" s="1"/>
  <c r="G136" i="3" s="1"/>
  <c r="E135" i="3"/>
  <c r="E133" i="3"/>
  <c r="F133" i="3" s="1"/>
  <c r="G133" i="3" s="1"/>
  <c r="E132" i="3"/>
  <c r="F132" i="3" s="1"/>
  <c r="G132" i="3" s="1"/>
  <c r="E131" i="3"/>
  <c r="E129" i="3"/>
  <c r="F129" i="3" s="1"/>
  <c r="G129" i="3" s="1"/>
  <c r="E128" i="3"/>
  <c r="F128" i="3" s="1"/>
  <c r="G128" i="3" s="1"/>
  <c r="E127" i="3"/>
  <c r="F127" i="3" s="1"/>
  <c r="E126" i="3"/>
  <c r="F126" i="3" s="1"/>
  <c r="E124" i="3"/>
  <c r="F124" i="3" s="1"/>
  <c r="G124" i="3" s="1"/>
  <c r="E123" i="3"/>
  <c r="F123" i="3" s="1"/>
  <c r="G123" i="3" s="1"/>
  <c r="E122" i="3"/>
  <c r="F122" i="3" s="1"/>
  <c r="G122" i="3" s="1"/>
  <c r="E121" i="3"/>
  <c r="E119" i="3"/>
  <c r="F119" i="3" s="1"/>
  <c r="G119" i="3" s="1"/>
  <c r="E118" i="3"/>
  <c r="F118" i="3" s="1"/>
  <c r="G118" i="3" s="1"/>
  <c r="E117" i="3"/>
  <c r="F117" i="3" s="1"/>
  <c r="G117" i="3" s="1"/>
  <c r="E116" i="3"/>
  <c r="E114" i="3"/>
  <c r="E112" i="3"/>
  <c r="F112" i="3" s="1"/>
  <c r="G112" i="3" s="1"/>
  <c r="E111" i="3"/>
  <c r="E109" i="3"/>
  <c r="F109" i="3" s="1"/>
  <c r="G109" i="3" s="1"/>
  <c r="E108" i="3"/>
  <c r="E106" i="3"/>
  <c r="F106" i="3" s="1"/>
  <c r="G106" i="3" s="1"/>
  <c r="E105" i="3"/>
  <c r="F105" i="3" s="1"/>
  <c r="G105" i="3" s="1"/>
  <c r="E104" i="3"/>
  <c r="E102" i="3"/>
  <c r="E64" i="3"/>
  <c r="F64" i="3" s="1"/>
  <c r="G64" i="3" s="1"/>
  <c r="E63" i="3"/>
  <c r="F63" i="3" s="1"/>
  <c r="G63" i="3" s="1"/>
  <c r="E62" i="3"/>
  <c r="F62" i="3" s="1"/>
  <c r="E60" i="3"/>
  <c r="F60" i="3" s="1"/>
  <c r="G60" i="3" s="1"/>
  <c r="E59" i="3"/>
  <c r="F59" i="3" s="1"/>
  <c r="G59" i="3" s="1"/>
  <c r="E58" i="3"/>
  <c r="F58" i="3" s="1"/>
  <c r="E55" i="3"/>
  <c r="F55" i="3" s="1"/>
  <c r="E53" i="3"/>
  <c r="F53" i="3" s="1"/>
  <c r="G53" i="3" s="1"/>
  <c r="E52" i="3"/>
  <c r="F52" i="3" s="1"/>
  <c r="G52" i="3" s="1"/>
  <c r="E51" i="3"/>
  <c r="E49" i="3"/>
  <c r="F49" i="3" s="1"/>
  <c r="G49" i="3" s="1"/>
  <c r="E48" i="3"/>
  <c r="F48" i="3" s="1"/>
  <c r="G48" i="3" s="1"/>
  <c r="E47" i="3"/>
  <c r="E45" i="3"/>
  <c r="F45" i="3" s="1"/>
  <c r="G45" i="3" s="1"/>
  <c r="E44" i="3"/>
  <c r="F44" i="3" s="1"/>
  <c r="G44" i="3" s="1"/>
  <c r="E43" i="3"/>
  <c r="E41" i="3"/>
  <c r="F41" i="3" s="1"/>
  <c r="E40" i="3"/>
  <c r="E38" i="3"/>
  <c r="F38" i="3" s="1"/>
  <c r="G38" i="3" s="1"/>
  <c r="E37" i="3"/>
  <c r="F37" i="3" s="1"/>
  <c r="E35" i="3"/>
  <c r="F35" i="3" s="1"/>
  <c r="G35" i="3" s="1"/>
  <c r="E34" i="3"/>
  <c r="F34" i="3" s="1"/>
  <c r="G34" i="3" s="1"/>
  <c r="E33" i="3"/>
  <c r="E28" i="3"/>
  <c r="F28" i="3" s="1"/>
  <c r="G28" i="3" s="1"/>
  <c r="E27" i="3"/>
  <c r="F27" i="3" s="1"/>
  <c r="G27" i="3" s="1"/>
  <c r="E26" i="3"/>
  <c r="E24" i="3"/>
  <c r="F24" i="3" s="1"/>
  <c r="G24" i="3" s="1"/>
  <c r="E23" i="3"/>
  <c r="F23" i="3" s="1"/>
  <c r="G23" i="3" s="1"/>
  <c r="E22" i="3"/>
  <c r="F22" i="3" s="1"/>
  <c r="G22" i="3" s="1"/>
  <c r="E21" i="3"/>
  <c r="E19" i="3"/>
  <c r="F19" i="3" s="1"/>
  <c r="E17" i="3"/>
  <c r="F17" i="3" s="1"/>
  <c r="G17" i="3" s="1"/>
  <c r="E15" i="3"/>
  <c r="E11" i="3"/>
  <c r="E9" i="3"/>
  <c r="F9" i="3" s="1"/>
  <c r="G9" i="3" s="1"/>
  <c r="E8" i="3"/>
  <c r="F8" i="3" s="1"/>
  <c r="F7" i="3" s="1"/>
  <c r="E6" i="3"/>
  <c r="F6" i="3" s="1"/>
  <c r="E5" i="3"/>
  <c r="G37" i="3" l="1"/>
  <c r="G163" i="3"/>
  <c r="G58" i="3"/>
  <c r="G57" i="3" s="1"/>
  <c r="F57" i="3"/>
  <c r="G174" i="3"/>
  <c r="G173" i="3" s="1"/>
  <c r="F173" i="3"/>
  <c r="G212" i="3"/>
  <c r="G211" i="3" s="1"/>
  <c r="F211" i="3"/>
  <c r="G168" i="3"/>
  <c r="G195" i="3"/>
  <c r="G194" i="3" s="1"/>
  <c r="F194" i="3"/>
  <c r="G208" i="3"/>
  <c r="G207" i="3" s="1"/>
  <c r="F207" i="3"/>
  <c r="G170" i="3"/>
  <c r="G169" i="3" s="1"/>
  <c r="F169" i="3"/>
  <c r="G199" i="3"/>
  <c r="G198" i="3" s="1"/>
  <c r="F198" i="3"/>
  <c r="G55" i="3"/>
  <c r="G62" i="3"/>
  <c r="G61" i="3" s="1"/>
  <c r="F61" i="3"/>
  <c r="G178" i="3"/>
  <c r="G177" i="3" s="1"/>
  <c r="F177" i="3"/>
  <c r="G182" i="3"/>
  <c r="G181" i="3" s="1"/>
  <c r="F181" i="3"/>
  <c r="G187" i="3"/>
  <c r="G186" i="3" s="1"/>
  <c r="F186" i="3"/>
  <c r="G192" i="3"/>
  <c r="G191" i="3" s="1"/>
  <c r="F191" i="3"/>
  <c r="G41" i="3"/>
  <c r="G19" i="3"/>
  <c r="G127" i="3"/>
  <c r="F125" i="3"/>
  <c r="F160" i="3"/>
  <c r="F159" i="3" s="1"/>
  <c r="F157" i="3" s="1"/>
  <c r="F86" i="3"/>
  <c r="F5" i="3"/>
  <c r="F4" i="3" s="1"/>
  <c r="F11" i="3"/>
  <c r="F10" i="3" s="1"/>
  <c r="F33" i="3"/>
  <c r="F43" i="3"/>
  <c r="F102" i="3"/>
  <c r="F108" i="3"/>
  <c r="F144" i="3"/>
  <c r="F150" i="3"/>
  <c r="F66" i="3"/>
  <c r="F82" i="3"/>
  <c r="F98" i="3"/>
  <c r="F47" i="3"/>
  <c r="F70" i="3"/>
  <c r="F21" i="3"/>
  <c r="F26" i="3"/>
  <c r="F104" i="3"/>
  <c r="F114" i="3"/>
  <c r="F135" i="3"/>
  <c r="F146" i="3"/>
  <c r="F204" i="3"/>
  <c r="F78" i="3"/>
  <c r="F94" i="3"/>
  <c r="F153" i="3"/>
  <c r="G8" i="3"/>
  <c r="G7" i="3" s="1"/>
  <c r="F15" i="3"/>
  <c r="F14" i="3" s="1"/>
  <c r="F40" i="3"/>
  <c r="F39" i="3" s="1"/>
  <c r="F51" i="3"/>
  <c r="F111" i="3"/>
  <c r="F116" i="3"/>
  <c r="F121" i="3"/>
  <c r="G126" i="3"/>
  <c r="F131" i="3"/>
  <c r="F216" i="3"/>
  <c r="F74" i="3"/>
  <c r="F90" i="3"/>
  <c r="G6" i="3"/>
  <c r="G159" i="3" l="1"/>
  <c r="G157" i="3" s="1"/>
  <c r="G114" i="3"/>
  <c r="G125" i="3"/>
  <c r="F167" i="3"/>
  <c r="G167" i="3"/>
  <c r="G90" i="3"/>
  <c r="G89" i="3" s="1"/>
  <c r="F89" i="3"/>
  <c r="G216" i="3"/>
  <c r="G215" i="3" s="1"/>
  <c r="F215" i="3"/>
  <c r="G116" i="3"/>
  <c r="G115" i="3" s="1"/>
  <c r="F115" i="3"/>
  <c r="G51" i="3"/>
  <c r="G50" i="3" s="1"/>
  <c r="F50" i="3"/>
  <c r="G15" i="3"/>
  <c r="G14" i="3" s="1"/>
  <c r="G153" i="3"/>
  <c r="G152" i="3" s="1"/>
  <c r="F152" i="3"/>
  <c r="G78" i="3"/>
  <c r="G77" i="3" s="1"/>
  <c r="F77" i="3"/>
  <c r="G204" i="3"/>
  <c r="G203" i="3" s="1"/>
  <c r="F203" i="3"/>
  <c r="G135" i="3"/>
  <c r="G134" i="3" s="1"/>
  <c r="F134" i="3"/>
  <c r="G104" i="3"/>
  <c r="G103" i="3" s="1"/>
  <c r="F103" i="3"/>
  <c r="F101" i="3" s="1"/>
  <c r="G21" i="3"/>
  <c r="G20" i="3" s="1"/>
  <c r="F20" i="3"/>
  <c r="G47" i="3"/>
  <c r="G46" i="3" s="1"/>
  <c r="F46" i="3"/>
  <c r="G82" i="3"/>
  <c r="G81" i="3" s="1"/>
  <c r="F81" i="3"/>
  <c r="G197" i="3"/>
  <c r="G144" i="3"/>
  <c r="G143" i="3" s="1"/>
  <c r="G102" i="3"/>
  <c r="G33" i="3"/>
  <c r="G32" i="3" s="1"/>
  <c r="F32" i="3"/>
  <c r="G5" i="3"/>
  <c r="G4" i="3" s="1"/>
  <c r="G160" i="3"/>
  <c r="G74" i="3"/>
  <c r="G73" i="3" s="1"/>
  <c r="F73" i="3"/>
  <c r="G131" i="3"/>
  <c r="G130" i="3" s="1"/>
  <c r="F130" i="3"/>
  <c r="G121" i="3"/>
  <c r="G120" i="3" s="1"/>
  <c r="F120" i="3"/>
  <c r="G111" i="3"/>
  <c r="G110" i="3" s="1"/>
  <c r="F110" i="3"/>
  <c r="G40" i="3"/>
  <c r="G94" i="3"/>
  <c r="G93" i="3" s="1"/>
  <c r="F93" i="3"/>
  <c r="G146" i="3"/>
  <c r="G145" i="3" s="1"/>
  <c r="F145" i="3"/>
  <c r="G26" i="3"/>
  <c r="G25" i="3" s="1"/>
  <c r="F25" i="3"/>
  <c r="G70" i="3"/>
  <c r="G69" i="3" s="1"/>
  <c r="F69" i="3"/>
  <c r="G98" i="3"/>
  <c r="G97" i="3" s="1"/>
  <c r="F97" i="3"/>
  <c r="G66" i="3"/>
  <c r="G65" i="3" s="1"/>
  <c r="F65" i="3"/>
  <c r="G150" i="3"/>
  <c r="G149" i="3" s="1"/>
  <c r="F149" i="3"/>
  <c r="G108" i="3"/>
  <c r="G107" i="3" s="1"/>
  <c r="F107" i="3"/>
  <c r="G43" i="3"/>
  <c r="G42" i="3" s="1"/>
  <c r="F42" i="3"/>
  <c r="F36" i="3" s="1"/>
  <c r="G11" i="3"/>
  <c r="G10" i="3" s="1"/>
  <c r="G86" i="3"/>
  <c r="G85" i="3" s="1"/>
  <c r="F85" i="3"/>
  <c r="F143" i="3" l="1"/>
  <c r="G54" i="3"/>
  <c r="F113" i="3"/>
  <c r="F54" i="3"/>
  <c r="G18" i="3"/>
  <c r="F18" i="3"/>
  <c r="G113" i="3"/>
  <c r="G101" i="3"/>
  <c r="F196" i="3"/>
  <c r="F162" i="3" s="1"/>
  <c r="F3" i="3" s="1"/>
  <c r="G39" i="3"/>
  <c r="G36" i="3" s="1"/>
  <c r="G196" i="3"/>
  <c r="G162" i="3" s="1"/>
  <c r="G3" i="3" s="1"/>
  <c r="H3" i="3" l="1"/>
</calcChain>
</file>

<file path=xl/sharedStrings.xml><?xml version="1.0" encoding="utf-8"?>
<sst xmlns="http://schemas.openxmlformats.org/spreadsheetml/2006/main" count="225" uniqueCount="81">
  <si>
    <t>#</t>
  </si>
  <si>
    <t>შტატით გათვალისწინებული თანამდებობების დასახელება</t>
  </si>
  <si>
    <t>რაოდენობა</t>
  </si>
  <si>
    <t>სულ თანამდებობრივი სარგო წელიწადში</t>
  </si>
  <si>
    <t xml:space="preserve">სულ წლიური შრომის ანაზღაურება </t>
  </si>
  <si>
    <t>სულ</t>
  </si>
  <si>
    <t>ადმინისტრაცია</t>
  </si>
  <si>
    <t>გენერალური დირექტორი</t>
  </si>
  <si>
    <t>გენერალური დირექტორის მოადგილე</t>
  </si>
  <si>
    <t>ხარისხის კონტროლის სამმართველო</t>
  </si>
  <si>
    <t>სამმართველოს უფროსი</t>
  </si>
  <si>
    <t>უფროსი სპეციალისტი</t>
  </si>
  <si>
    <t>სპეციალისტი</t>
  </si>
  <si>
    <t>მთავარი სპეციალისტი</t>
  </si>
  <si>
    <t>ადმინისტრაციული დეპარტამენტი</t>
  </si>
  <si>
    <t>დეპარტამენტის უფროსი</t>
  </si>
  <si>
    <t>იურიდიული სამმართველო</t>
  </si>
  <si>
    <t>ტექნიკური უზრუნველყოფის სამმართველო</t>
  </si>
  <si>
    <t>საფინანსო-ეკონომიკური დეპარტამენტი</t>
  </si>
  <si>
    <t>დეპარტამენტის უფროსის მოადგილე/სამმართველოს უფროსი</t>
  </si>
  <si>
    <t>საფინანსო სამმართველო</t>
  </si>
  <si>
    <t>შესყიდვების სამმართველო</t>
  </si>
  <si>
    <t>ბუღალტრული აღრიცხვა-ანგარიშგების სამმართველო</t>
  </si>
  <si>
    <t>ლოჯისტიკის სამმართველო</t>
  </si>
  <si>
    <t>პროგრამების მართვის სამმართველო</t>
  </si>
  <si>
    <t>ანგარიშგების სამმართველო</t>
  </si>
  <si>
    <t>სამედიცინო სტატისტიკის დეპარტამენტი</t>
  </si>
  <si>
    <t>მონაცემთა ანალიზის და წარდგენის სამმართველო</t>
  </si>
  <si>
    <t>გადამდებ დაავადებათა დეპარტამენტი</t>
  </si>
  <si>
    <t xml:space="preserve">ვაქცინების ექსპედიციის და ცივი ჯაჭვის სამმართველო    </t>
  </si>
  <si>
    <t>არაგადამდებ დაავადებათა დეპარტამენტი</t>
  </si>
  <si>
    <t>ჯანმრთელობის ხელშეწყობის სამმართველო</t>
  </si>
  <si>
    <t>ლუგარის საზოგადოებრივი ჯანდაცვის კვლევითი ცენტრი</t>
  </si>
  <si>
    <t>ცენტრის მენეჯერი</t>
  </si>
  <si>
    <t>ბიოუსაფრთხოების და განსაკუთრებით საშიში პათოგენების დეპარტამენტი</t>
  </si>
  <si>
    <t>ბიოლოგიური უსაფრთხოების სამმართველო</t>
  </si>
  <si>
    <t>ბაქტერიების და ვირუსების ეროვნული საცავი</t>
  </si>
  <si>
    <t>ლაბორატორიის უფროსი</t>
  </si>
  <si>
    <t>განსაკუთრებით საშიში პათოგენების ლაბორატორია</t>
  </si>
  <si>
    <t>ზოოენტომოლოგიის ლაბორატორია</t>
  </si>
  <si>
    <t>ზოგადი ბაქტერიოლოგიური ლაბორატორია</t>
  </si>
  <si>
    <t>ვივარიუმი</t>
  </si>
  <si>
    <t>ანალიზების მიმღები და დამუშავების ჯგუფი</t>
  </si>
  <si>
    <t>ვირუსოლოგიის, მოლეკულური ბიოლოგიის და გენომის შემსწავლელი დეპარტამენტი</t>
  </si>
  <si>
    <t>მოლეკულური ეპიდემიოლოგიის ლაბორატორია</t>
  </si>
  <si>
    <t xml:space="preserve">გრიპის და რესპირატორული ვირუსების ლაბორატორია </t>
  </si>
  <si>
    <t xml:space="preserve">პოლიომიელიტის და სხვა ენტეროვირუსების ლაბორატორია </t>
  </si>
  <si>
    <t>ქსოვილოვანი კულტურების ლაბორატორია</t>
  </si>
  <si>
    <t xml:space="preserve">სეროლოგიური ლაბორატორია (წითელა–წითურას და როტავირუსების ჯგუფები)    </t>
  </si>
  <si>
    <t>დეპარტამენტის უფროსის მოადგილე</t>
  </si>
  <si>
    <t>იმერეთის სამმართველო</t>
  </si>
  <si>
    <t>აჭარის სამმართველო</t>
  </si>
  <si>
    <t>ფოთის განყოფილება</t>
  </si>
  <si>
    <t>განყოფილების უფროსი</t>
  </si>
  <si>
    <t>სამეგრელო-ზემო სვანეთის განყოფილება</t>
  </si>
  <si>
    <t>რაჭა-ლეჩხუმი-ქვემო სვანეთის განყოფილება</t>
  </si>
  <si>
    <t>სამცხე-ჯავახეთის განყოფილება</t>
  </si>
  <si>
    <t>კახეთის განყოფილება</t>
  </si>
  <si>
    <t>გურიის განყოფილება</t>
  </si>
  <si>
    <t>შიდა ქართლის განყოფილება</t>
  </si>
  <si>
    <t>საზოგადოებრივი ჯანმრთელობის რისკებზე მზადყოფნის და  რეაგირების სამმართველო</t>
  </si>
  <si>
    <t>საერთაშორისო და საზოგადოებასთან ურთიერთობების სამმართველო</t>
  </si>
  <si>
    <t>ადამიანური რესურსების მართვის და საქმისწარმოების სამმართველო</t>
  </si>
  <si>
    <t>არაგადამდები დაავადებების და ჯანდაცვის რესურსების უტილიზაციის სტატისტიკის სამმართველო</t>
  </si>
  <si>
    <t xml:space="preserve">აივ/შიდსის, ტუბერკულოზის, სგგდ და ჰეპატიტების სამმართველო    </t>
  </si>
  <si>
    <t>მართვადი და რესპირატორული დაავადებების სამმართველო</t>
  </si>
  <si>
    <t>ალიმენტური, ნოზოკომიური და პარაზიტული დაავადებების სამმართველო</t>
  </si>
  <si>
    <t xml:space="preserve">იმუნიზაციის სამმართველო         </t>
  </si>
  <si>
    <t>ერთიანი ჯანმრთელობის სამმართველო</t>
  </si>
  <si>
    <t>ინფორმაციული ტექნოლოგიების სამმართველო</t>
  </si>
  <si>
    <t>სულ თანამდებობრივი სარგო თვეში</t>
  </si>
  <si>
    <t>თანამდებობრივი სარგოს თვეში ერთ ერთეულზე</t>
  </si>
  <si>
    <t>თანამდებობრივი სარგოს კოეფიციენტი ერთ ერთეულზე</t>
  </si>
  <si>
    <t>პოპულაციური რეგისტრების სამმართველო</t>
  </si>
  <si>
    <t>დანართი</t>
  </si>
  <si>
    <t xml:space="preserve"> დედათა და ბავშვთა და რეპროდუქციული ჯანმრთელობის სამმართველო</t>
  </si>
  <si>
    <t>ქრონიკული დაავადებების და ტრავმატიზმის სამმართველო</t>
  </si>
  <si>
    <t>საზოგადოებრივი ჯანდაცვის სახელმწიფო პროგრამების და  რეგიონული მართვის დეპარტამენტი</t>
  </si>
  <si>
    <t>გარემოს ჯანმრთელობის დეპარტამენტი</t>
  </si>
  <si>
    <t>გარემოს რისკ-ფაქტორების შეფასების და მონიტორინგის სამმართველო</t>
  </si>
  <si>
    <t>ცენტრის მენეჯერის მოადგილე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</si>
</sst>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1"/>
      <name val="Calibri"/>
      <family val="1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0"/>
      <name val="Calibri"/>
      <family val="1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164" fontId="4" fillId="0" borderId="0" xfId="1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/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vertical="center"/>
    </xf>
    <xf numFmtId="0" fontId="4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7" fillId="0" borderId="1" xfId="0" applyFont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43" fontId="4" fillId="0" borderId="1" xfId="1" applyFont="1" applyBorder="1"/>
    <xf numFmtId="164" fontId="4" fillId="0" borderId="1" xfId="1" applyNumberFormat="1" applyFont="1" applyBorder="1"/>
    <xf numFmtId="1" fontId="6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1" fontId="9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2" borderId="1" xfId="0" applyFont="1" applyFill="1" applyBorder="1"/>
    <xf numFmtId="1" fontId="9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/>
    <xf numFmtId="0" fontId="7" fillId="4" borderId="1" xfId="0" applyFont="1" applyFill="1" applyBorder="1"/>
    <xf numFmtId="0" fontId="7" fillId="4" borderId="1" xfId="0" applyFont="1" applyFill="1" applyBorder="1" applyAlignment="1">
      <alignment horizontal="center"/>
    </xf>
    <xf numFmtId="0" fontId="4" fillId="4" borderId="0" xfId="0" applyFont="1" applyFill="1"/>
    <xf numFmtId="1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4"/>
  <sheetViews>
    <sheetView tabSelected="1" view="pageBreakPreview" zoomScaleNormal="100" zoomScaleSheetLayoutView="100" workbookViewId="0">
      <selection activeCell="J20" sqref="J20"/>
    </sheetView>
  </sheetViews>
  <sheetFormatPr defaultRowHeight="15" x14ac:dyDescent="0.25"/>
  <cols>
    <col min="1" max="1" width="4.28515625" style="2" customWidth="1"/>
    <col min="2" max="2" width="46" style="2" customWidth="1"/>
    <col min="3" max="3" width="8.7109375" style="2" customWidth="1"/>
    <col min="4" max="4" width="14" style="2" customWidth="1"/>
    <col min="5" max="8" width="16" style="2" customWidth="1"/>
    <col min="9" max="9" width="4.7109375" style="2" customWidth="1"/>
    <col min="10" max="10" width="9.140625" style="2"/>
    <col min="11" max="12" width="11.5703125" style="2" bestFit="1" customWidth="1"/>
    <col min="13" max="16384" width="9.140625" style="2"/>
  </cols>
  <sheetData>
    <row r="1" spans="1:12" ht="42" customHeight="1" x14ac:dyDescent="0.25">
      <c r="A1" s="39" t="s">
        <v>74</v>
      </c>
      <c r="B1" s="40"/>
      <c r="C1" s="40"/>
      <c r="D1" s="40"/>
      <c r="E1" s="40"/>
      <c r="F1" s="40"/>
      <c r="G1" s="40"/>
      <c r="H1" s="41"/>
      <c r="K1" s="3"/>
      <c r="L1" s="3"/>
    </row>
    <row r="2" spans="1:12" ht="89.25" customHeight="1" x14ac:dyDescent="0.25">
      <c r="A2" s="4" t="s">
        <v>0</v>
      </c>
      <c r="B2" s="4" t="s">
        <v>1</v>
      </c>
      <c r="C2" s="4" t="s">
        <v>2</v>
      </c>
      <c r="D2" s="4" t="s">
        <v>72</v>
      </c>
      <c r="E2" s="4" t="s">
        <v>71</v>
      </c>
      <c r="F2" s="4" t="s">
        <v>70</v>
      </c>
      <c r="G2" s="4" t="s">
        <v>3</v>
      </c>
      <c r="H2" s="4" t="s">
        <v>4</v>
      </c>
      <c r="I2" s="5"/>
      <c r="K2" s="6"/>
    </row>
    <row r="3" spans="1:12" ht="20.25" customHeight="1" x14ac:dyDescent="0.25">
      <c r="A3" s="7"/>
      <c r="B3" s="8" t="s">
        <v>5</v>
      </c>
      <c r="C3" s="9">
        <f>C4+C7+C10+C14+C18+C36+C54+C101+C113+C143+C157+C162</f>
        <v>302</v>
      </c>
      <c r="D3" s="9">
        <f t="shared" ref="D3:G3" si="0">D4+D7+D10+D14+D18+D36+D54+D101+D113+D143+D157+D162</f>
        <v>0</v>
      </c>
      <c r="E3" s="9">
        <f t="shared" si="0"/>
        <v>0</v>
      </c>
      <c r="F3" s="9">
        <f t="shared" si="0"/>
        <v>328400</v>
      </c>
      <c r="G3" s="9">
        <f t="shared" si="0"/>
        <v>3940800</v>
      </c>
      <c r="H3" s="10">
        <f>F3*12</f>
        <v>3940800</v>
      </c>
      <c r="I3" s="3"/>
      <c r="J3" s="6"/>
    </row>
    <row r="4" spans="1:12" x14ac:dyDescent="0.25">
      <c r="A4" s="11"/>
      <c r="B4" s="12" t="s">
        <v>6</v>
      </c>
      <c r="C4" s="13">
        <f>SUM(C5:C6)</f>
        <v>5</v>
      </c>
      <c r="D4" s="13"/>
      <c r="E4" s="13"/>
      <c r="F4" s="13">
        <f t="shared" ref="F4:G4" si="1">SUM(F5:F6)</f>
        <v>13200</v>
      </c>
      <c r="G4" s="13">
        <f t="shared" si="1"/>
        <v>158400</v>
      </c>
      <c r="H4" s="35"/>
    </row>
    <row r="5" spans="1:12" x14ac:dyDescent="0.25">
      <c r="A5" s="14"/>
      <c r="B5" s="15" t="s">
        <v>7</v>
      </c>
      <c r="C5" s="16">
        <v>1</v>
      </c>
      <c r="D5" s="17">
        <v>2.8</v>
      </c>
      <c r="E5" s="18">
        <f>D5*1000</f>
        <v>2800</v>
      </c>
      <c r="F5" s="18">
        <f>E5*C5</f>
        <v>2800</v>
      </c>
      <c r="G5" s="18">
        <f>F5*12</f>
        <v>33600</v>
      </c>
      <c r="H5" s="36"/>
    </row>
    <row r="6" spans="1:12" x14ac:dyDescent="0.25">
      <c r="A6" s="14"/>
      <c r="B6" s="15" t="s">
        <v>8</v>
      </c>
      <c r="C6" s="16">
        <v>4</v>
      </c>
      <c r="D6" s="17">
        <v>2.6</v>
      </c>
      <c r="E6" s="18">
        <f t="shared" ref="E6:E52" si="2">D6*1000</f>
        <v>2600</v>
      </c>
      <c r="F6" s="18">
        <f>E6*C6</f>
        <v>10400</v>
      </c>
      <c r="G6" s="18">
        <f t="shared" ref="G6:G53" si="3">F6*12</f>
        <v>124800</v>
      </c>
      <c r="H6" s="36"/>
    </row>
    <row r="7" spans="1:12" ht="27" customHeight="1" x14ac:dyDescent="0.25">
      <c r="A7" s="11"/>
      <c r="B7" s="12" t="s">
        <v>9</v>
      </c>
      <c r="C7" s="19">
        <f>SUM(C8:C9)</f>
        <v>2</v>
      </c>
      <c r="D7" s="19"/>
      <c r="E7" s="19"/>
      <c r="F7" s="19">
        <f t="shared" ref="F7:G7" si="4">SUM(F8:F9)</f>
        <v>2700</v>
      </c>
      <c r="G7" s="19">
        <f t="shared" si="4"/>
        <v>32400</v>
      </c>
      <c r="H7" s="36"/>
    </row>
    <row r="8" spans="1:12" x14ac:dyDescent="0.25">
      <c r="A8" s="14"/>
      <c r="B8" s="15" t="s">
        <v>10</v>
      </c>
      <c r="C8" s="16">
        <v>1</v>
      </c>
      <c r="D8" s="17">
        <v>1.8</v>
      </c>
      <c r="E8" s="18">
        <f t="shared" si="2"/>
        <v>1800</v>
      </c>
      <c r="F8" s="18">
        <f>E8*C8</f>
        <v>1800</v>
      </c>
      <c r="G8" s="18">
        <f t="shared" si="3"/>
        <v>21600</v>
      </c>
      <c r="H8" s="36"/>
    </row>
    <row r="9" spans="1:12" x14ac:dyDescent="0.25">
      <c r="A9" s="14"/>
      <c r="B9" s="15" t="s">
        <v>11</v>
      </c>
      <c r="C9" s="16">
        <v>1</v>
      </c>
      <c r="D9" s="17">
        <v>0.9</v>
      </c>
      <c r="E9" s="18">
        <f t="shared" si="2"/>
        <v>900</v>
      </c>
      <c r="F9" s="18">
        <f>E9*C9</f>
        <v>900</v>
      </c>
      <c r="G9" s="18">
        <f t="shared" si="3"/>
        <v>10800</v>
      </c>
      <c r="H9" s="36"/>
    </row>
    <row r="10" spans="1:12" ht="48.75" customHeight="1" x14ac:dyDescent="0.25">
      <c r="A10" s="20"/>
      <c r="B10" s="12" t="s">
        <v>60</v>
      </c>
      <c r="C10" s="21">
        <f>SUM(C11:C13)</f>
        <v>3</v>
      </c>
      <c r="D10" s="21"/>
      <c r="E10" s="21"/>
      <c r="F10" s="21">
        <f t="shared" ref="F10:G10" si="5">SUM(F11:F13)</f>
        <v>3450</v>
      </c>
      <c r="G10" s="21">
        <f t="shared" si="5"/>
        <v>41400</v>
      </c>
      <c r="H10" s="36"/>
    </row>
    <row r="11" spans="1:12" x14ac:dyDescent="0.25">
      <c r="A11" s="22"/>
      <c r="B11" s="15" t="s">
        <v>10</v>
      </c>
      <c r="C11" s="16">
        <v>1</v>
      </c>
      <c r="D11" s="17">
        <v>1.8</v>
      </c>
      <c r="E11" s="18">
        <f t="shared" si="2"/>
        <v>1800</v>
      </c>
      <c r="F11" s="18">
        <f>E11*C11</f>
        <v>1800</v>
      </c>
      <c r="G11" s="18">
        <f t="shared" si="3"/>
        <v>21600</v>
      </c>
      <c r="H11" s="36"/>
    </row>
    <row r="12" spans="1:12" x14ac:dyDescent="0.25">
      <c r="A12" s="22"/>
      <c r="B12" s="15" t="s">
        <v>11</v>
      </c>
      <c r="C12" s="16">
        <v>1</v>
      </c>
      <c r="D12" s="17">
        <v>0.9</v>
      </c>
      <c r="E12" s="18">
        <f t="shared" ref="E12" si="6">D12*1000</f>
        <v>900</v>
      </c>
      <c r="F12" s="18">
        <f t="shared" ref="F12:F13" si="7">E12*C12</f>
        <v>900</v>
      </c>
      <c r="G12" s="18">
        <f t="shared" si="3"/>
        <v>10800</v>
      </c>
      <c r="H12" s="36"/>
    </row>
    <row r="13" spans="1:12" x14ac:dyDescent="0.25">
      <c r="A13" s="22"/>
      <c r="B13" s="15" t="s">
        <v>12</v>
      </c>
      <c r="C13" s="16">
        <v>1</v>
      </c>
      <c r="D13" s="17">
        <v>0.75</v>
      </c>
      <c r="E13" s="18">
        <f>D13*1000</f>
        <v>750</v>
      </c>
      <c r="F13" s="18">
        <f t="shared" si="7"/>
        <v>750</v>
      </c>
      <c r="G13" s="18">
        <f t="shared" si="3"/>
        <v>9000</v>
      </c>
      <c r="H13" s="36"/>
    </row>
    <row r="14" spans="1:12" ht="25.5" x14ac:dyDescent="0.25">
      <c r="A14" s="20"/>
      <c r="B14" s="12" t="s">
        <v>61</v>
      </c>
      <c r="C14" s="21">
        <f>SUM(C15:C17)</f>
        <v>8</v>
      </c>
      <c r="D14" s="21"/>
      <c r="E14" s="21"/>
      <c r="F14" s="21">
        <f t="shared" ref="F14:G14" si="8">SUM(F15:F17)</f>
        <v>8900</v>
      </c>
      <c r="G14" s="21">
        <f t="shared" si="8"/>
        <v>106800</v>
      </c>
      <c r="H14" s="36"/>
    </row>
    <row r="15" spans="1:12" x14ac:dyDescent="0.25">
      <c r="A15" s="22"/>
      <c r="B15" s="15" t="s">
        <v>10</v>
      </c>
      <c r="C15" s="16">
        <v>1</v>
      </c>
      <c r="D15" s="17">
        <v>1.8</v>
      </c>
      <c r="E15" s="18">
        <f t="shared" si="2"/>
        <v>1800</v>
      </c>
      <c r="F15" s="18">
        <f>E15*C15</f>
        <v>1800</v>
      </c>
      <c r="G15" s="18">
        <f t="shared" si="3"/>
        <v>21600</v>
      </c>
      <c r="H15" s="36"/>
    </row>
    <row r="16" spans="1:12" x14ac:dyDescent="0.25">
      <c r="A16" s="22"/>
      <c r="B16" s="15" t="s">
        <v>13</v>
      </c>
      <c r="C16" s="16">
        <v>4</v>
      </c>
      <c r="D16" s="17">
        <v>1.1000000000000001</v>
      </c>
      <c r="E16" s="18">
        <f t="shared" ref="E16" si="9">D16*1000</f>
        <v>1100</v>
      </c>
      <c r="F16" s="18">
        <f>E16*C16</f>
        <v>4400</v>
      </c>
      <c r="G16" s="18">
        <f t="shared" ref="G16" si="10">F16*12</f>
        <v>52800</v>
      </c>
      <c r="H16" s="36"/>
    </row>
    <row r="17" spans="1:8" x14ac:dyDescent="0.25">
      <c r="A17" s="22"/>
      <c r="B17" s="15" t="s">
        <v>11</v>
      </c>
      <c r="C17" s="16">
        <v>3</v>
      </c>
      <c r="D17" s="17">
        <v>0.9</v>
      </c>
      <c r="E17" s="18">
        <f t="shared" si="2"/>
        <v>900</v>
      </c>
      <c r="F17" s="18">
        <f>E17*C17</f>
        <v>2700</v>
      </c>
      <c r="G17" s="18">
        <f t="shared" si="3"/>
        <v>32400</v>
      </c>
      <c r="H17" s="36"/>
    </row>
    <row r="18" spans="1:8" x14ac:dyDescent="0.25">
      <c r="A18" s="20"/>
      <c r="B18" s="12" t="s">
        <v>14</v>
      </c>
      <c r="C18" s="21">
        <f>C19+C20+C25+C29+C32</f>
        <v>17</v>
      </c>
      <c r="D18" s="21"/>
      <c r="E18" s="21"/>
      <c r="F18" s="21">
        <f t="shared" ref="F18:G18" si="11">F19+F20+F25+F29+F32</f>
        <v>21500</v>
      </c>
      <c r="G18" s="21">
        <f t="shared" si="11"/>
        <v>258000</v>
      </c>
      <c r="H18" s="36"/>
    </row>
    <row r="19" spans="1:8" ht="15.75" x14ac:dyDescent="0.3">
      <c r="A19" s="23"/>
      <c r="B19" s="24" t="s">
        <v>15</v>
      </c>
      <c r="C19" s="16">
        <v>1</v>
      </c>
      <c r="D19" s="17">
        <v>2.2000000000000002</v>
      </c>
      <c r="E19" s="18">
        <f t="shared" si="2"/>
        <v>2200</v>
      </c>
      <c r="F19" s="18">
        <f>E19*C19</f>
        <v>2200</v>
      </c>
      <c r="G19" s="18">
        <f t="shared" si="3"/>
        <v>26400</v>
      </c>
      <c r="H19" s="36"/>
    </row>
    <row r="20" spans="1:8" ht="25.5" x14ac:dyDescent="0.25">
      <c r="A20" s="25"/>
      <c r="B20" s="1" t="s">
        <v>62</v>
      </c>
      <c r="C20" s="26">
        <f>SUM(C21:C24)</f>
        <v>6</v>
      </c>
      <c r="D20" s="26"/>
      <c r="E20" s="26"/>
      <c r="F20" s="26">
        <f t="shared" ref="F20:G20" si="12">SUM(F21:F24)</f>
        <v>6750</v>
      </c>
      <c r="G20" s="26">
        <f t="shared" si="12"/>
        <v>81000</v>
      </c>
      <c r="H20" s="36"/>
    </row>
    <row r="21" spans="1:8" x14ac:dyDescent="0.25">
      <c r="A21" s="22"/>
      <c r="B21" s="15" t="s">
        <v>10</v>
      </c>
      <c r="C21" s="16">
        <v>1</v>
      </c>
      <c r="D21" s="17">
        <v>1.8</v>
      </c>
      <c r="E21" s="18">
        <f t="shared" si="2"/>
        <v>1800</v>
      </c>
      <c r="F21" s="18">
        <f>E21*C21</f>
        <v>1800</v>
      </c>
      <c r="G21" s="18">
        <f t="shared" si="3"/>
        <v>21600</v>
      </c>
      <c r="H21" s="36"/>
    </row>
    <row r="22" spans="1:8" x14ac:dyDescent="0.25">
      <c r="A22" s="22"/>
      <c r="B22" s="15" t="s">
        <v>13</v>
      </c>
      <c r="C22" s="16">
        <v>3</v>
      </c>
      <c r="D22" s="17">
        <v>1.1000000000000001</v>
      </c>
      <c r="E22" s="18">
        <f t="shared" si="2"/>
        <v>1100</v>
      </c>
      <c r="F22" s="18">
        <f>E22*C22</f>
        <v>3300</v>
      </c>
      <c r="G22" s="18">
        <f t="shared" si="3"/>
        <v>39600</v>
      </c>
      <c r="H22" s="36"/>
    </row>
    <row r="23" spans="1:8" x14ac:dyDescent="0.25">
      <c r="A23" s="22"/>
      <c r="B23" s="15" t="s">
        <v>11</v>
      </c>
      <c r="C23" s="16">
        <v>1</v>
      </c>
      <c r="D23" s="17">
        <v>0.9</v>
      </c>
      <c r="E23" s="18">
        <f t="shared" si="2"/>
        <v>900</v>
      </c>
      <c r="F23" s="18">
        <f>E23*C23</f>
        <v>900</v>
      </c>
      <c r="G23" s="18">
        <f t="shared" si="3"/>
        <v>10800</v>
      </c>
      <c r="H23" s="36"/>
    </row>
    <row r="24" spans="1:8" x14ac:dyDescent="0.25">
      <c r="A24" s="22"/>
      <c r="B24" s="15" t="s">
        <v>12</v>
      </c>
      <c r="C24" s="16">
        <v>1</v>
      </c>
      <c r="D24" s="17">
        <v>0.75</v>
      </c>
      <c r="E24" s="18">
        <f t="shared" si="2"/>
        <v>750</v>
      </c>
      <c r="F24" s="18">
        <f>E24*C24</f>
        <v>750</v>
      </c>
      <c r="G24" s="18">
        <f t="shared" si="3"/>
        <v>9000</v>
      </c>
      <c r="H24" s="36"/>
    </row>
    <row r="25" spans="1:8" x14ac:dyDescent="0.25">
      <c r="A25" s="25"/>
      <c r="B25" s="1" t="s">
        <v>16</v>
      </c>
      <c r="C25" s="26">
        <f>SUM(C26:C28)</f>
        <v>4</v>
      </c>
      <c r="D25" s="26"/>
      <c r="E25" s="26"/>
      <c r="F25" s="26">
        <f t="shared" ref="F25:G25" si="13">SUM(F26:F28)</f>
        <v>4900</v>
      </c>
      <c r="G25" s="26">
        <f t="shared" si="13"/>
        <v>58800</v>
      </c>
      <c r="H25" s="36"/>
    </row>
    <row r="26" spans="1:8" x14ac:dyDescent="0.25">
      <c r="A26" s="22"/>
      <c r="B26" s="15" t="s">
        <v>10</v>
      </c>
      <c r="C26" s="16">
        <v>1</v>
      </c>
      <c r="D26" s="17">
        <v>1.8</v>
      </c>
      <c r="E26" s="18">
        <f t="shared" si="2"/>
        <v>1800</v>
      </c>
      <c r="F26" s="18">
        <f>E26*C26</f>
        <v>1800</v>
      </c>
      <c r="G26" s="18">
        <f t="shared" si="3"/>
        <v>21600</v>
      </c>
      <c r="H26" s="36"/>
    </row>
    <row r="27" spans="1:8" x14ac:dyDescent="0.25">
      <c r="A27" s="22"/>
      <c r="B27" s="15" t="s">
        <v>13</v>
      </c>
      <c r="C27" s="16">
        <v>2</v>
      </c>
      <c r="D27" s="17">
        <v>1.1000000000000001</v>
      </c>
      <c r="E27" s="18">
        <f t="shared" si="2"/>
        <v>1100</v>
      </c>
      <c r="F27" s="18">
        <f>E27*C27</f>
        <v>2200</v>
      </c>
      <c r="G27" s="18">
        <f t="shared" si="3"/>
        <v>26400</v>
      </c>
      <c r="H27" s="36"/>
    </row>
    <row r="28" spans="1:8" x14ac:dyDescent="0.25">
      <c r="A28" s="22"/>
      <c r="B28" s="15" t="s">
        <v>11</v>
      </c>
      <c r="C28" s="16">
        <v>1</v>
      </c>
      <c r="D28" s="17">
        <v>0.9</v>
      </c>
      <c r="E28" s="18">
        <f t="shared" si="2"/>
        <v>900</v>
      </c>
      <c r="F28" s="18">
        <f>E28*C28</f>
        <v>900</v>
      </c>
      <c r="G28" s="18">
        <f t="shared" si="3"/>
        <v>10800</v>
      </c>
      <c r="H28" s="36"/>
    </row>
    <row r="29" spans="1:8" ht="25.5" x14ac:dyDescent="0.25">
      <c r="A29" s="25"/>
      <c r="B29" s="1" t="s">
        <v>69</v>
      </c>
      <c r="C29" s="26">
        <f>SUM(C30:C31)</f>
        <v>2</v>
      </c>
      <c r="D29" s="26"/>
      <c r="E29" s="26"/>
      <c r="F29" s="26">
        <f>SUM(F30:F31)</f>
        <v>2900</v>
      </c>
      <c r="G29" s="26">
        <f>SUM(G30:G31)</f>
        <v>34800</v>
      </c>
      <c r="H29" s="36"/>
    </row>
    <row r="30" spans="1:8" x14ac:dyDescent="0.25">
      <c r="A30" s="22"/>
      <c r="B30" s="15" t="s">
        <v>10</v>
      </c>
      <c r="C30" s="16">
        <v>1</v>
      </c>
      <c r="D30" s="17">
        <v>1.8</v>
      </c>
      <c r="E30" s="18">
        <f t="shared" ref="E30:E31" si="14">D30*1000</f>
        <v>1800</v>
      </c>
      <c r="F30" s="18">
        <f>E30*C30</f>
        <v>1800</v>
      </c>
      <c r="G30" s="18">
        <f t="shared" ref="G30:G31" si="15">F30*12</f>
        <v>21600</v>
      </c>
      <c r="H30" s="36"/>
    </row>
    <row r="31" spans="1:8" x14ac:dyDescent="0.25">
      <c r="A31" s="22"/>
      <c r="B31" s="15" t="s">
        <v>13</v>
      </c>
      <c r="C31" s="16">
        <v>1</v>
      </c>
      <c r="D31" s="17">
        <v>1.1000000000000001</v>
      </c>
      <c r="E31" s="18">
        <f t="shared" si="14"/>
        <v>1100</v>
      </c>
      <c r="F31" s="18">
        <f>E31*C31</f>
        <v>1100</v>
      </c>
      <c r="G31" s="18">
        <f t="shared" si="15"/>
        <v>13200</v>
      </c>
      <c r="H31" s="36"/>
    </row>
    <row r="32" spans="1:8" ht="30" customHeight="1" x14ac:dyDescent="0.25">
      <c r="A32" s="25"/>
      <c r="B32" s="1" t="s">
        <v>17</v>
      </c>
      <c r="C32" s="26">
        <f>SUM(C33:C35)</f>
        <v>4</v>
      </c>
      <c r="D32" s="26"/>
      <c r="E32" s="26"/>
      <c r="F32" s="26">
        <f>SUM(F33:F35)</f>
        <v>4750</v>
      </c>
      <c r="G32" s="26">
        <f>SUM(G33:G35)</f>
        <v>57000</v>
      </c>
      <c r="H32" s="36"/>
    </row>
    <row r="33" spans="1:8" x14ac:dyDescent="0.25">
      <c r="A33" s="22"/>
      <c r="B33" s="15" t="s">
        <v>10</v>
      </c>
      <c r="C33" s="16">
        <v>1</v>
      </c>
      <c r="D33" s="17">
        <v>1.8</v>
      </c>
      <c r="E33" s="18">
        <f t="shared" si="2"/>
        <v>1800</v>
      </c>
      <c r="F33" s="18">
        <f>E33*C33</f>
        <v>1800</v>
      </c>
      <c r="G33" s="18">
        <f t="shared" si="3"/>
        <v>21600</v>
      </c>
      <c r="H33" s="36"/>
    </row>
    <row r="34" spans="1:8" x14ac:dyDescent="0.25">
      <c r="A34" s="22"/>
      <c r="B34" s="15" t="s">
        <v>13</v>
      </c>
      <c r="C34" s="16">
        <v>2</v>
      </c>
      <c r="D34" s="17">
        <v>1.1000000000000001</v>
      </c>
      <c r="E34" s="18">
        <f t="shared" si="2"/>
        <v>1100</v>
      </c>
      <c r="F34" s="18">
        <f>E34*C34</f>
        <v>2200</v>
      </c>
      <c r="G34" s="18">
        <f t="shared" si="3"/>
        <v>26400</v>
      </c>
      <c r="H34" s="36"/>
    </row>
    <row r="35" spans="1:8" x14ac:dyDescent="0.25">
      <c r="A35" s="22"/>
      <c r="B35" s="15" t="s">
        <v>12</v>
      </c>
      <c r="C35" s="16">
        <v>1</v>
      </c>
      <c r="D35" s="17">
        <v>0.75</v>
      </c>
      <c r="E35" s="18">
        <f t="shared" si="2"/>
        <v>750</v>
      </c>
      <c r="F35" s="18">
        <f>E35*C35</f>
        <v>750</v>
      </c>
      <c r="G35" s="18">
        <f t="shared" si="3"/>
        <v>9000</v>
      </c>
      <c r="H35" s="36"/>
    </row>
    <row r="36" spans="1:8" ht="25.5" customHeight="1" x14ac:dyDescent="0.25">
      <c r="A36" s="20"/>
      <c r="B36" s="12" t="s">
        <v>18</v>
      </c>
      <c r="C36" s="21">
        <f>C37+C38+C39+C42+C46+C50</f>
        <v>21</v>
      </c>
      <c r="D36" s="21"/>
      <c r="E36" s="21"/>
      <c r="F36" s="21">
        <f t="shared" ref="F36:G36" si="16">F37+F38+F39+F42+F46+F50</f>
        <v>25050</v>
      </c>
      <c r="G36" s="21">
        <f t="shared" si="16"/>
        <v>300600</v>
      </c>
      <c r="H36" s="36"/>
    </row>
    <row r="37" spans="1:8" ht="15.75" x14ac:dyDescent="0.3">
      <c r="A37" s="23"/>
      <c r="B37" s="24" t="s">
        <v>15</v>
      </c>
      <c r="C37" s="16">
        <v>1</v>
      </c>
      <c r="D37" s="17">
        <v>2.2000000000000002</v>
      </c>
      <c r="E37" s="18">
        <f t="shared" si="2"/>
        <v>2200</v>
      </c>
      <c r="F37" s="18">
        <f>E37*C37</f>
        <v>2200</v>
      </c>
      <c r="G37" s="18">
        <f t="shared" si="3"/>
        <v>26400</v>
      </c>
      <c r="H37" s="36"/>
    </row>
    <row r="38" spans="1:8" ht="30" x14ac:dyDescent="0.3">
      <c r="A38" s="23"/>
      <c r="B38" s="15" t="s">
        <v>19</v>
      </c>
      <c r="C38" s="16">
        <v>1</v>
      </c>
      <c r="D38" s="17">
        <v>2</v>
      </c>
      <c r="E38" s="18">
        <f t="shared" si="2"/>
        <v>2000</v>
      </c>
      <c r="F38" s="18">
        <f>E38*C38</f>
        <v>2000</v>
      </c>
      <c r="G38" s="18">
        <f t="shared" si="3"/>
        <v>24000</v>
      </c>
      <c r="H38" s="36"/>
    </row>
    <row r="39" spans="1:8" x14ac:dyDescent="0.25">
      <c r="A39" s="25"/>
      <c r="B39" s="1" t="s">
        <v>20</v>
      </c>
      <c r="C39" s="26">
        <f>SUM(C40:C41)</f>
        <v>3</v>
      </c>
      <c r="D39" s="26"/>
      <c r="E39" s="26"/>
      <c r="F39" s="26">
        <f>SUM(F40:F41)</f>
        <v>2900</v>
      </c>
      <c r="G39" s="26">
        <f>SUM(G40:G41)</f>
        <v>34800</v>
      </c>
      <c r="H39" s="36"/>
    </row>
    <row r="40" spans="1:8" x14ac:dyDescent="0.25">
      <c r="A40" s="22"/>
      <c r="B40" s="15" t="s">
        <v>13</v>
      </c>
      <c r="C40" s="16">
        <v>1</v>
      </c>
      <c r="D40" s="17">
        <v>1.1000000000000001</v>
      </c>
      <c r="E40" s="18">
        <f t="shared" si="2"/>
        <v>1100</v>
      </c>
      <c r="F40" s="18">
        <f>E40*C40</f>
        <v>1100</v>
      </c>
      <c r="G40" s="18">
        <f t="shared" si="3"/>
        <v>13200</v>
      </c>
      <c r="H40" s="36"/>
    </row>
    <row r="41" spans="1:8" x14ac:dyDescent="0.25">
      <c r="A41" s="22"/>
      <c r="B41" s="15" t="s">
        <v>11</v>
      </c>
      <c r="C41" s="16">
        <v>2</v>
      </c>
      <c r="D41" s="17">
        <v>0.9</v>
      </c>
      <c r="E41" s="18">
        <f t="shared" si="2"/>
        <v>900</v>
      </c>
      <c r="F41" s="18">
        <f>E41*C41</f>
        <v>1800</v>
      </c>
      <c r="G41" s="18">
        <f t="shared" si="3"/>
        <v>21600</v>
      </c>
      <c r="H41" s="36"/>
    </row>
    <row r="42" spans="1:8" x14ac:dyDescent="0.25">
      <c r="A42" s="25"/>
      <c r="B42" s="1" t="s">
        <v>21</v>
      </c>
      <c r="C42" s="26">
        <f>SUM(C43:C45)</f>
        <v>6</v>
      </c>
      <c r="D42" s="26"/>
      <c r="E42" s="26"/>
      <c r="F42" s="26">
        <f t="shared" ref="F42:G42" si="17">SUM(F43:F45)</f>
        <v>6900</v>
      </c>
      <c r="G42" s="26">
        <f t="shared" si="17"/>
        <v>82800</v>
      </c>
      <c r="H42" s="36"/>
    </row>
    <row r="43" spans="1:8" x14ac:dyDescent="0.25">
      <c r="A43" s="22"/>
      <c r="B43" s="15" t="s">
        <v>10</v>
      </c>
      <c r="C43" s="16">
        <v>1</v>
      </c>
      <c r="D43" s="17">
        <v>1.8</v>
      </c>
      <c r="E43" s="18">
        <f t="shared" si="2"/>
        <v>1800</v>
      </c>
      <c r="F43" s="18">
        <f>E43*C43</f>
        <v>1800</v>
      </c>
      <c r="G43" s="18">
        <f t="shared" si="3"/>
        <v>21600</v>
      </c>
      <c r="H43" s="36"/>
    </row>
    <row r="44" spans="1:8" x14ac:dyDescent="0.25">
      <c r="A44" s="22"/>
      <c r="B44" s="15" t="s">
        <v>13</v>
      </c>
      <c r="C44" s="16">
        <v>3</v>
      </c>
      <c r="D44" s="17">
        <v>1.1000000000000001</v>
      </c>
      <c r="E44" s="18">
        <f t="shared" si="2"/>
        <v>1100</v>
      </c>
      <c r="F44" s="18">
        <f>E44*C44</f>
        <v>3300</v>
      </c>
      <c r="G44" s="18">
        <f t="shared" si="3"/>
        <v>39600</v>
      </c>
      <c r="H44" s="36"/>
    </row>
    <row r="45" spans="1:8" x14ac:dyDescent="0.25">
      <c r="A45" s="22"/>
      <c r="B45" s="15" t="s">
        <v>11</v>
      </c>
      <c r="C45" s="16">
        <v>2</v>
      </c>
      <c r="D45" s="17">
        <v>0.9</v>
      </c>
      <c r="E45" s="18">
        <f t="shared" si="2"/>
        <v>900</v>
      </c>
      <c r="F45" s="18">
        <f>E45*C45</f>
        <v>1800</v>
      </c>
      <c r="G45" s="18">
        <f t="shared" si="3"/>
        <v>21600</v>
      </c>
      <c r="H45" s="36"/>
    </row>
    <row r="46" spans="1:8" ht="25.5" x14ac:dyDescent="0.25">
      <c r="A46" s="25"/>
      <c r="B46" s="1" t="s">
        <v>22</v>
      </c>
      <c r="C46" s="26">
        <f>SUM(C47:C49)</f>
        <v>5</v>
      </c>
      <c r="D46" s="26"/>
      <c r="E46" s="26"/>
      <c r="F46" s="26">
        <f t="shared" ref="F46:G46" si="18">SUM(F47:F49)</f>
        <v>5800</v>
      </c>
      <c r="G46" s="26">
        <f t="shared" si="18"/>
        <v>69600</v>
      </c>
      <c r="H46" s="36"/>
    </row>
    <row r="47" spans="1:8" x14ac:dyDescent="0.25">
      <c r="A47" s="22"/>
      <c r="B47" s="15" t="s">
        <v>10</v>
      </c>
      <c r="C47" s="16">
        <v>1</v>
      </c>
      <c r="D47" s="17">
        <v>1.8</v>
      </c>
      <c r="E47" s="18">
        <f t="shared" si="2"/>
        <v>1800</v>
      </c>
      <c r="F47" s="18">
        <f>E47*C47</f>
        <v>1800</v>
      </c>
      <c r="G47" s="18">
        <f t="shared" si="3"/>
        <v>21600</v>
      </c>
      <c r="H47" s="36"/>
    </row>
    <row r="48" spans="1:8" x14ac:dyDescent="0.25">
      <c r="A48" s="22"/>
      <c r="B48" s="15" t="s">
        <v>13</v>
      </c>
      <c r="C48" s="16">
        <v>2</v>
      </c>
      <c r="D48" s="17">
        <v>1.1000000000000001</v>
      </c>
      <c r="E48" s="18">
        <f t="shared" si="2"/>
        <v>1100</v>
      </c>
      <c r="F48" s="18">
        <f>E48*C48</f>
        <v>2200</v>
      </c>
      <c r="G48" s="18">
        <f t="shared" si="3"/>
        <v>26400</v>
      </c>
      <c r="H48" s="36"/>
    </row>
    <row r="49" spans="1:8" x14ac:dyDescent="0.25">
      <c r="A49" s="22"/>
      <c r="B49" s="15" t="s">
        <v>11</v>
      </c>
      <c r="C49" s="16">
        <v>2</v>
      </c>
      <c r="D49" s="17">
        <v>0.9</v>
      </c>
      <c r="E49" s="18">
        <f>D49*1000</f>
        <v>900</v>
      </c>
      <c r="F49" s="18">
        <f>E49*C49</f>
        <v>1800</v>
      </c>
      <c r="G49" s="18">
        <f t="shared" si="3"/>
        <v>21600</v>
      </c>
      <c r="H49" s="36"/>
    </row>
    <row r="50" spans="1:8" x14ac:dyDescent="0.25">
      <c r="A50" s="25"/>
      <c r="B50" s="1" t="s">
        <v>23</v>
      </c>
      <c r="C50" s="26">
        <f>SUM(C51:C53)</f>
        <v>5</v>
      </c>
      <c r="D50" s="26"/>
      <c r="E50" s="26"/>
      <c r="F50" s="26">
        <f t="shared" ref="F50:G50" si="19">SUM(F51:F53)</f>
        <v>5250</v>
      </c>
      <c r="G50" s="26">
        <f t="shared" si="19"/>
        <v>63000</v>
      </c>
      <c r="H50" s="36"/>
    </row>
    <row r="51" spans="1:8" x14ac:dyDescent="0.25">
      <c r="A51" s="22"/>
      <c r="B51" s="15" t="s">
        <v>10</v>
      </c>
      <c r="C51" s="16">
        <v>1</v>
      </c>
      <c r="D51" s="17">
        <v>1.8</v>
      </c>
      <c r="E51" s="18">
        <f t="shared" si="2"/>
        <v>1800</v>
      </c>
      <c r="F51" s="18">
        <f>E51*C51</f>
        <v>1800</v>
      </c>
      <c r="G51" s="18">
        <f t="shared" si="3"/>
        <v>21600</v>
      </c>
      <c r="H51" s="36"/>
    </row>
    <row r="52" spans="1:8" x14ac:dyDescent="0.25">
      <c r="A52" s="22"/>
      <c r="B52" s="15" t="s">
        <v>11</v>
      </c>
      <c r="C52" s="16">
        <v>3</v>
      </c>
      <c r="D52" s="17">
        <v>0.9</v>
      </c>
      <c r="E52" s="18">
        <f t="shared" si="2"/>
        <v>900</v>
      </c>
      <c r="F52" s="18">
        <f>E52*C52</f>
        <v>2700</v>
      </c>
      <c r="G52" s="18">
        <f t="shared" si="3"/>
        <v>32400</v>
      </c>
      <c r="H52" s="36"/>
    </row>
    <row r="53" spans="1:8" x14ac:dyDescent="0.25">
      <c r="A53" s="22"/>
      <c r="B53" s="15" t="s">
        <v>12</v>
      </c>
      <c r="C53" s="16">
        <v>1</v>
      </c>
      <c r="D53" s="17">
        <v>0.75</v>
      </c>
      <c r="E53" s="18">
        <f t="shared" ref="E53:E124" si="20">D53*1000</f>
        <v>750</v>
      </c>
      <c r="F53" s="18">
        <f>E53*C53</f>
        <v>750</v>
      </c>
      <c r="G53" s="18">
        <f t="shared" si="3"/>
        <v>9000</v>
      </c>
      <c r="H53" s="36"/>
    </row>
    <row r="54" spans="1:8" ht="38.25" x14ac:dyDescent="0.25">
      <c r="A54" s="20"/>
      <c r="B54" s="12" t="s">
        <v>77</v>
      </c>
      <c r="C54" s="21">
        <f>C55+C56+C57+C61+C65+C69+C73+C77+C81+C85+C89+C93+C97</f>
        <v>87</v>
      </c>
      <c r="D54" s="21"/>
      <c r="E54" s="21"/>
      <c r="F54" s="21">
        <f t="shared" ref="F54:G54" si="21">F55+F56+F57+F61+F65+F69+F73+F77+F81+F85+F89+F93+F97</f>
        <v>80300</v>
      </c>
      <c r="G54" s="21">
        <f t="shared" si="21"/>
        <v>963600</v>
      </c>
      <c r="H54" s="36"/>
    </row>
    <row r="55" spans="1:8" ht="15.75" x14ac:dyDescent="0.3">
      <c r="A55" s="23"/>
      <c r="B55" s="24" t="s">
        <v>15</v>
      </c>
      <c r="C55" s="16">
        <v>1</v>
      </c>
      <c r="D55" s="17">
        <v>2.2000000000000002</v>
      </c>
      <c r="E55" s="18">
        <f t="shared" si="20"/>
        <v>2200</v>
      </c>
      <c r="F55" s="18">
        <f>E55*C55</f>
        <v>2200</v>
      </c>
      <c r="G55" s="18">
        <f t="shared" ref="G55:G126" si="22">F55*12</f>
        <v>26400</v>
      </c>
      <c r="H55" s="36"/>
    </row>
    <row r="56" spans="1:8" ht="15.75" x14ac:dyDescent="0.3">
      <c r="A56" s="23"/>
      <c r="B56" s="24" t="s">
        <v>49</v>
      </c>
      <c r="C56" s="16">
        <v>1</v>
      </c>
      <c r="D56" s="17">
        <v>2</v>
      </c>
      <c r="E56" s="18">
        <f t="shared" si="20"/>
        <v>2000</v>
      </c>
      <c r="F56" s="18">
        <f>E56*C56</f>
        <v>2000</v>
      </c>
      <c r="G56" s="18">
        <f t="shared" si="22"/>
        <v>24000</v>
      </c>
      <c r="H56" s="36"/>
    </row>
    <row r="57" spans="1:8" x14ac:dyDescent="0.25">
      <c r="A57" s="25"/>
      <c r="B57" s="1" t="s">
        <v>24</v>
      </c>
      <c r="C57" s="1">
        <f>SUM(C58:C60)</f>
        <v>5</v>
      </c>
      <c r="D57" s="1"/>
      <c r="E57" s="1"/>
      <c r="F57" s="1">
        <f t="shared" ref="F57:G57" si="23">SUM(F58:F60)</f>
        <v>5800</v>
      </c>
      <c r="G57" s="1">
        <f t="shared" si="23"/>
        <v>69600</v>
      </c>
      <c r="H57" s="36"/>
    </row>
    <row r="58" spans="1:8" x14ac:dyDescent="0.25">
      <c r="A58" s="22"/>
      <c r="B58" s="15" t="s">
        <v>10</v>
      </c>
      <c r="C58" s="16">
        <v>1</v>
      </c>
      <c r="D58" s="17">
        <v>1.8</v>
      </c>
      <c r="E58" s="18">
        <f t="shared" si="20"/>
        <v>1800</v>
      </c>
      <c r="F58" s="18">
        <f>E58*C58</f>
        <v>1800</v>
      </c>
      <c r="G58" s="18">
        <f t="shared" si="22"/>
        <v>21600</v>
      </c>
      <c r="H58" s="36"/>
    </row>
    <row r="59" spans="1:8" x14ac:dyDescent="0.25">
      <c r="A59" s="22"/>
      <c r="B59" s="15" t="s">
        <v>13</v>
      </c>
      <c r="C59" s="16">
        <v>2</v>
      </c>
      <c r="D59" s="17">
        <v>1.1000000000000001</v>
      </c>
      <c r="E59" s="18">
        <f t="shared" si="20"/>
        <v>1100</v>
      </c>
      <c r="F59" s="18">
        <f>E59*C59</f>
        <v>2200</v>
      </c>
      <c r="G59" s="18">
        <f t="shared" si="22"/>
        <v>26400</v>
      </c>
      <c r="H59" s="36"/>
    </row>
    <row r="60" spans="1:8" x14ac:dyDescent="0.25">
      <c r="A60" s="22"/>
      <c r="B60" s="15" t="s">
        <v>11</v>
      </c>
      <c r="C60" s="16">
        <v>2</v>
      </c>
      <c r="D60" s="17">
        <v>0.9</v>
      </c>
      <c r="E60" s="18">
        <f>D60*1000</f>
        <v>900</v>
      </c>
      <c r="F60" s="18">
        <f>E60*C60</f>
        <v>1800</v>
      </c>
      <c r="G60" s="18">
        <f t="shared" si="22"/>
        <v>21600</v>
      </c>
      <c r="H60" s="36"/>
    </row>
    <row r="61" spans="1:8" x14ac:dyDescent="0.25">
      <c r="A61" s="25"/>
      <c r="B61" s="1" t="s">
        <v>25</v>
      </c>
      <c r="C61" s="1">
        <f>SUM(C62:C64)</f>
        <v>6</v>
      </c>
      <c r="D61" s="1"/>
      <c r="E61" s="1"/>
      <c r="F61" s="1">
        <f t="shared" ref="F61:G61" si="24">SUM(F62:F64)</f>
        <v>6700</v>
      </c>
      <c r="G61" s="1">
        <f t="shared" si="24"/>
        <v>80400</v>
      </c>
      <c r="H61" s="36"/>
    </row>
    <row r="62" spans="1:8" x14ac:dyDescent="0.25">
      <c r="A62" s="22"/>
      <c r="B62" s="15" t="s">
        <v>10</v>
      </c>
      <c r="C62" s="16">
        <v>1</v>
      </c>
      <c r="D62" s="17">
        <v>1.8</v>
      </c>
      <c r="E62" s="18">
        <f t="shared" si="20"/>
        <v>1800</v>
      </c>
      <c r="F62" s="18">
        <f>E62*C62</f>
        <v>1800</v>
      </c>
      <c r="G62" s="18">
        <f t="shared" si="22"/>
        <v>21600</v>
      </c>
      <c r="H62" s="36"/>
    </row>
    <row r="63" spans="1:8" x14ac:dyDescent="0.25">
      <c r="A63" s="22"/>
      <c r="B63" s="15" t="s">
        <v>13</v>
      </c>
      <c r="C63" s="16">
        <v>2</v>
      </c>
      <c r="D63" s="17">
        <v>1.1000000000000001</v>
      </c>
      <c r="E63" s="18">
        <f t="shared" si="20"/>
        <v>1100</v>
      </c>
      <c r="F63" s="18">
        <f>E63*C63</f>
        <v>2200</v>
      </c>
      <c r="G63" s="18">
        <f t="shared" si="22"/>
        <v>26400</v>
      </c>
      <c r="H63" s="36"/>
    </row>
    <row r="64" spans="1:8" x14ac:dyDescent="0.25">
      <c r="A64" s="22"/>
      <c r="B64" s="15" t="s">
        <v>11</v>
      </c>
      <c r="C64" s="16">
        <v>3</v>
      </c>
      <c r="D64" s="17">
        <v>0.9</v>
      </c>
      <c r="E64" s="18">
        <f t="shared" si="20"/>
        <v>900</v>
      </c>
      <c r="F64" s="18">
        <f>E64*C64</f>
        <v>2700</v>
      </c>
      <c r="G64" s="18">
        <f t="shared" si="22"/>
        <v>32400</v>
      </c>
      <c r="H64" s="36"/>
    </row>
    <row r="65" spans="1:8" x14ac:dyDescent="0.25">
      <c r="A65" s="25"/>
      <c r="B65" s="1" t="s">
        <v>50</v>
      </c>
      <c r="C65" s="26">
        <f>SUM(C66:C68)</f>
        <v>26</v>
      </c>
      <c r="D65" s="26"/>
      <c r="E65" s="26"/>
      <c r="F65" s="26">
        <f t="shared" ref="F65:G65" si="25">SUM(F66:F68)</f>
        <v>21900</v>
      </c>
      <c r="G65" s="26">
        <f t="shared" si="25"/>
        <v>262800</v>
      </c>
      <c r="H65" s="36"/>
    </row>
    <row r="66" spans="1:8" x14ac:dyDescent="0.25">
      <c r="A66" s="22"/>
      <c r="B66" s="15" t="s">
        <v>10</v>
      </c>
      <c r="C66" s="16">
        <v>1</v>
      </c>
      <c r="D66" s="17">
        <v>1.8</v>
      </c>
      <c r="E66" s="18">
        <f>D66*1000</f>
        <v>1800</v>
      </c>
      <c r="F66" s="18">
        <f>E66*C66</f>
        <v>1800</v>
      </c>
      <c r="G66" s="18">
        <f>F66*12</f>
        <v>21600</v>
      </c>
      <c r="H66" s="36"/>
    </row>
    <row r="67" spans="1:8" x14ac:dyDescent="0.25">
      <c r="A67" s="22"/>
      <c r="B67" s="15" t="s">
        <v>11</v>
      </c>
      <c r="C67" s="16">
        <v>9</v>
      </c>
      <c r="D67" s="17">
        <v>0.9</v>
      </c>
      <c r="E67" s="18">
        <f>D67*1000</f>
        <v>900</v>
      </c>
      <c r="F67" s="18">
        <f>E67*C67</f>
        <v>8100</v>
      </c>
      <c r="G67" s="18">
        <f>F67*12</f>
        <v>97200</v>
      </c>
      <c r="H67" s="36"/>
    </row>
    <row r="68" spans="1:8" x14ac:dyDescent="0.25">
      <c r="A68" s="22"/>
      <c r="B68" s="15" t="s">
        <v>12</v>
      </c>
      <c r="C68" s="16">
        <v>16</v>
      </c>
      <c r="D68" s="17">
        <v>0.75</v>
      </c>
      <c r="E68" s="18">
        <f>D68*1000</f>
        <v>750</v>
      </c>
      <c r="F68" s="18">
        <f>E68*C68</f>
        <v>12000</v>
      </c>
      <c r="G68" s="18">
        <f>F68*12</f>
        <v>144000</v>
      </c>
      <c r="H68" s="36"/>
    </row>
    <row r="69" spans="1:8" x14ac:dyDescent="0.25">
      <c r="A69" s="25"/>
      <c r="B69" s="1" t="s">
        <v>51</v>
      </c>
      <c r="C69" s="26">
        <f>SUM(C70:C72)</f>
        <v>14</v>
      </c>
      <c r="D69" s="26"/>
      <c r="E69" s="26"/>
      <c r="F69" s="26">
        <f t="shared" ref="F69:G69" si="26">SUM(F70:F72)</f>
        <v>11700</v>
      </c>
      <c r="G69" s="26">
        <f t="shared" si="26"/>
        <v>140400</v>
      </c>
      <c r="H69" s="36"/>
    </row>
    <row r="70" spans="1:8" x14ac:dyDescent="0.25">
      <c r="A70" s="22"/>
      <c r="B70" s="15" t="s">
        <v>10</v>
      </c>
      <c r="C70" s="16">
        <v>1</v>
      </c>
      <c r="D70" s="17">
        <v>1.8</v>
      </c>
      <c r="E70" s="18">
        <f>D70*1000</f>
        <v>1800</v>
      </c>
      <c r="F70" s="18">
        <f>E70*C70</f>
        <v>1800</v>
      </c>
      <c r="G70" s="18">
        <f>F70*12</f>
        <v>21600</v>
      </c>
      <c r="H70" s="36"/>
    </row>
    <row r="71" spans="1:8" x14ac:dyDescent="0.25">
      <c r="A71" s="22"/>
      <c r="B71" s="15" t="s">
        <v>11</v>
      </c>
      <c r="C71" s="16">
        <v>1</v>
      </c>
      <c r="D71" s="17">
        <v>0.9</v>
      </c>
      <c r="E71" s="18">
        <f>D71*1000</f>
        <v>900</v>
      </c>
      <c r="F71" s="18">
        <f>E71*C71</f>
        <v>900</v>
      </c>
      <c r="G71" s="18">
        <f>F71*12</f>
        <v>10800</v>
      </c>
      <c r="H71" s="36"/>
    </row>
    <row r="72" spans="1:8" x14ac:dyDescent="0.25">
      <c r="A72" s="22"/>
      <c r="B72" s="15" t="s">
        <v>12</v>
      </c>
      <c r="C72" s="16">
        <v>12</v>
      </c>
      <c r="D72" s="17">
        <v>0.75</v>
      </c>
      <c r="E72" s="18">
        <f>D72*1000</f>
        <v>750</v>
      </c>
      <c r="F72" s="18">
        <f>E72*C72</f>
        <v>9000</v>
      </c>
      <c r="G72" s="18">
        <f>F72*12</f>
        <v>108000</v>
      </c>
      <c r="H72" s="36"/>
    </row>
    <row r="73" spans="1:8" x14ac:dyDescent="0.25">
      <c r="A73" s="25"/>
      <c r="B73" s="1" t="s">
        <v>52</v>
      </c>
      <c r="C73" s="26">
        <f>SUM(C74:C76)</f>
        <v>5</v>
      </c>
      <c r="D73" s="26"/>
      <c r="E73" s="26"/>
      <c r="F73" s="26">
        <f t="shared" ref="F73:G73" si="27">SUM(F74:F76)</f>
        <v>4350</v>
      </c>
      <c r="G73" s="26">
        <f t="shared" si="27"/>
        <v>52200</v>
      </c>
      <c r="H73" s="36"/>
    </row>
    <row r="74" spans="1:8" x14ac:dyDescent="0.25">
      <c r="A74" s="22"/>
      <c r="B74" s="15" t="s">
        <v>53</v>
      </c>
      <c r="C74" s="16">
        <v>1</v>
      </c>
      <c r="D74" s="17">
        <v>1.2</v>
      </c>
      <c r="E74" s="18">
        <f>D74*1000</f>
        <v>1200</v>
      </c>
      <c r="F74" s="18">
        <f>E74*C74</f>
        <v>1200</v>
      </c>
      <c r="G74" s="18">
        <f>F74*12</f>
        <v>14400</v>
      </c>
      <c r="H74" s="36"/>
    </row>
    <row r="75" spans="1:8" x14ac:dyDescent="0.25">
      <c r="A75" s="22"/>
      <c r="B75" s="15" t="s">
        <v>11</v>
      </c>
      <c r="C75" s="16">
        <v>1</v>
      </c>
      <c r="D75" s="17">
        <v>0.9</v>
      </c>
      <c r="E75" s="18">
        <f>D75*1000</f>
        <v>900</v>
      </c>
      <c r="F75" s="18">
        <f>E75*C75</f>
        <v>900</v>
      </c>
      <c r="G75" s="18">
        <f>F75*12</f>
        <v>10800</v>
      </c>
      <c r="H75" s="36"/>
    </row>
    <row r="76" spans="1:8" x14ac:dyDescent="0.25">
      <c r="A76" s="22"/>
      <c r="B76" s="15" t="s">
        <v>12</v>
      </c>
      <c r="C76" s="16">
        <v>3</v>
      </c>
      <c r="D76" s="17">
        <v>0.75</v>
      </c>
      <c r="E76" s="18">
        <f t="shared" ref="E76:E100" si="28">D76*1000</f>
        <v>750</v>
      </c>
      <c r="F76" s="18">
        <f>E76*C76</f>
        <v>2250</v>
      </c>
      <c r="G76" s="18">
        <f t="shared" ref="G76:G100" si="29">F76*12</f>
        <v>27000</v>
      </c>
      <c r="H76" s="36"/>
    </row>
    <row r="77" spans="1:8" x14ac:dyDescent="0.25">
      <c r="A77" s="25"/>
      <c r="B77" s="1" t="s">
        <v>54</v>
      </c>
      <c r="C77" s="26">
        <f>SUM(C78:C80)</f>
        <v>6</v>
      </c>
      <c r="D77" s="26"/>
      <c r="E77" s="26"/>
      <c r="F77" s="26">
        <f t="shared" ref="F77:G77" si="30">SUM(F78:F80)</f>
        <v>5250</v>
      </c>
      <c r="G77" s="26">
        <f t="shared" si="30"/>
        <v>63000</v>
      </c>
      <c r="H77" s="36"/>
    </row>
    <row r="78" spans="1:8" x14ac:dyDescent="0.25">
      <c r="A78" s="22"/>
      <c r="B78" s="15" t="s">
        <v>53</v>
      </c>
      <c r="C78" s="16">
        <v>1</v>
      </c>
      <c r="D78" s="17">
        <v>1.2</v>
      </c>
      <c r="E78" s="18">
        <f t="shared" si="28"/>
        <v>1200</v>
      </c>
      <c r="F78" s="18">
        <f>E78*C78</f>
        <v>1200</v>
      </c>
      <c r="G78" s="18">
        <f t="shared" si="29"/>
        <v>14400</v>
      </c>
      <c r="H78" s="36"/>
    </row>
    <row r="79" spans="1:8" x14ac:dyDescent="0.25">
      <c r="A79" s="22"/>
      <c r="B79" s="15" t="s">
        <v>11</v>
      </c>
      <c r="C79" s="16">
        <v>2</v>
      </c>
      <c r="D79" s="17">
        <v>0.9</v>
      </c>
      <c r="E79" s="18">
        <f t="shared" si="28"/>
        <v>900</v>
      </c>
      <c r="F79" s="18">
        <f>E79*C79</f>
        <v>1800</v>
      </c>
      <c r="G79" s="18">
        <f t="shared" si="29"/>
        <v>21600</v>
      </c>
      <c r="H79" s="36"/>
    </row>
    <row r="80" spans="1:8" x14ac:dyDescent="0.25">
      <c r="A80" s="22"/>
      <c r="B80" s="15" t="s">
        <v>12</v>
      </c>
      <c r="C80" s="16">
        <v>3</v>
      </c>
      <c r="D80" s="17">
        <v>0.75</v>
      </c>
      <c r="E80" s="18">
        <f t="shared" si="28"/>
        <v>750</v>
      </c>
      <c r="F80" s="18">
        <f>E80*C80</f>
        <v>2250</v>
      </c>
      <c r="G80" s="18">
        <f t="shared" si="29"/>
        <v>27000</v>
      </c>
      <c r="H80" s="36"/>
    </row>
    <row r="81" spans="1:8" ht="25.5" x14ac:dyDescent="0.25">
      <c r="A81" s="25"/>
      <c r="B81" s="1" t="s">
        <v>55</v>
      </c>
      <c r="C81" s="26">
        <f>SUM(C82:C84)</f>
        <v>4</v>
      </c>
      <c r="D81" s="26"/>
      <c r="E81" s="26"/>
      <c r="F81" s="26">
        <f t="shared" ref="F81:G81" si="31">SUM(F82:F84)</f>
        <v>3600</v>
      </c>
      <c r="G81" s="26">
        <f t="shared" si="31"/>
        <v>43200</v>
      </c>
      <c r="H81" s="36"/>
    </row>
    <row r="82" spans="1:8" x14ac:dyDescent="0.25">
      <c r="A82" s="22"/>
      <c r="B82" s="15" t="s">
        <v>53</v>
      </c>
      <c r="C82" s="16">
        <v>1</v>
      </c>
      <c r="D82" s="17">
        <v>1.2</v>
      </c>
      <c r="E82" s="18">
        <f t="shared" si="28"/>
        <v>1200</v>
      </c>
      <c r="F82" s="18">
        <f>E82*C82</f>
        <v>1200</v>
      </c>
      <c r="G82" s="18">
        <f t="shared" si="29"/>
        <v>14400</v>
      </c>
      <c r="H82" s="36"/>
    </row>
    <row r="83" spans="1:8" x14ac:dyDescent="0.25">
      <c r="A83" s="22"/>
      <c r="B83" s="15" t="s">
        <v>11</v>
      </c>
      <c r="C83" s="16">
        <v>1</v>
      </c>
      <c r="D83" s="17">
        <v>0.9</v>
      </c>
      <c r="E83" s="18">
        <f t="shared" si="28"/>
        <v>900</v>
      </c>
      <c r="F83" s="18">
        <f>E83*C83</f>
        <v>900</v>
      </c>
      <c r="G83" s="18">
        <f t="shared" si="29"/>
        <v>10800</v>
      </c>
      <c r="H83" s="36"/>
    </row>
    <row r="84" spans="1:8" x14ac:dyDescent="0.25">
      <c r="A84" s="22"/>
      <c r="B84" s="15" t="s">
        <v>12</v>
      </c>
      <c r="C84" s="16">
        <v>2</v>
      </c>
      <c r="D84" s="17">
        <v>0.75</v>
      </c>
      <c r="E84" s="18">
        <f t="shared" si="28"/>
        <v>750</v>
      </c>
      <c r="F84" s="18">
        <f>E84*C84</f>
        <v>1500</v>
      </c>
      <c r="G84" s="18">
        <f t="shared" si="29"/>
        <v>18000</v>
      </c>
      <c r="H84" s="36"/>
    </row>
    <row r="85" spans="1:8" x14ac:dyDescent="0.25">
      <c r="A85" s="25"/>
      <c r="B85" s="1" t="s">
        <v>56</v>
      </c>
      <c r="C85" s="26">
        <f>SUM(C86:C88)</f>
        <v>3</v>
      </c>
      <c r="D85" s="26"/>
      <c r="E85" s="26"/>
      <c r="F85" s="26">
        <f t="shared" ref="F85:G85" si="32">SUM(F86:F88)</f>
        <v>2850</v>
      </c>
      <c r="G85" s="26">
        <f t="shared" si="32"/>
        <v>34200</v>
      </c>
      <c r="H85" s="36"/>
    </row>
    <row r="86" spans="1:8" x14ac:dyDescent="0.25">
      <c r="A86" s="22"/>
      <c r="B86" s="15" t="s">
        <v>53</v>
      </c>
      <c r="C86" s="16">
        <v>1</v>
      </c>
      <c r="D86" s="17">
        <v>1.2</v>
      </c>
      <c r="E86" s="18">
        <f t="shared" si="28"/>
        <v>1200</v>
      </c>
      <c r="F86" s="18">
        <f>E86*C86</f>
        <v>1200</v>
      </c>
      <c r="G86" s="18">
        <f t="shared" si="29"/>
        <v>14400</v>
      </c>
      <c r="H86" s="36"/>
    </row>
    <row r="87" spans="1:8" x14ac:dyDescent="0.25">
      <c r="A87" s="22"/>
      <c r="B87" s="15" t="s">
        <v>11</v>
      </c>
      <c r="C87" s="16">
        <v>1</v>
      </c>
      <c r="D87" s="17">
        <v>0.9</v>
      </c>
      <c r="E87" s="18">
        <f t="shared" si="28"/>
        <v>900</v>
      </c>
      <c r="F87" s="18">
        <f>E87*C87</f>
        <v>900</v>
      </c>
      <c r="G87" s="18">
        <f t="shared" si="29"/>
        <v>10800</v>
      </c>
      <c r="H87" s="36"/>
    </row>
    <row r="88" spans="1:8" x14ac:dyDescent="0.25">
      <c r="A88" s="22"/>
      <c r="B88" s="15" t="s">
        <v>12</v>
      </c>
      <c r="C88" s="16">
        <v>1</v>
      </c>
      <c r="D88" s="17">
        <v>0.75</v>
      </c>
      <c r="E88" s="18">
        <f t="shared" si="28"/>
        <v>750</v>
      </c>
      <c r="F88" s="18">
        <f>E88*C88</f>
        <v>750</v>
      </c>
      <c r="G88" s="18">
        <f t="shared" si="29"/>
        <v>9000</v>
      </c>
      <c r="H88" s="36"/>
    </row>
    <row r="89" spans="1:8" x14ac:dyDescent="0.25">
      <c r="A89" s="25"/>
      <c r="B89" s="1" t="s">
        <v>57</v>
      </c>
      <c r="C89" s="27">
        <f>SUM(C90:C92)</f>
        <v>6</v>
      </c>
      <c r="D89" s="27"/>
      <c r="E89" s="27"/>
      <c r="F89" s="27">
        <f t="shared" ref="F89:G89" si="33">SUM(F90:F92)</f>
        <v>5250</v>
      </c>
      <c r="G89" s="27">
        <f t="shared" si="33"/>
        <v>63000</v>
      </c>
      <c r="H89" s="36"/>
    </row>
    <row r="90" spans="1:8" x14ac:dyDescent="0.25">
      <c r="A90" s="22"/>
      <c r="B90" s="15" t="s">
        <v>53</v>
      </c>
      <c r="C90" s="16">
        <v>1</v>
      </c>
      <c r="D90" s="17">
        <v>1.2</v>
      </c>
      <c r="E90" s="18">
        <f t="shared" si="28"/>
        <v>1200</v>
      </c>
      <c r="F90" s="18">
        <f>E90*C90</f>
        <v>1200</v>
      </c>
      <c r="G90" s="18">
        <f t="shared" si="29"/>
        <v>14400</v>
      </c>
      <c r="H90" s="36"/>
    </row>
    <row r="91" spans="1:8" x14ac:dyDescent="0.25">
      <c r="A91" s="22"/>
      <c r="B91" s="15" t="s">
        <v>11</v>
      </c>
      <c r="C91" s="16">
        <v>2</v>
      </c>
      <c r="D91" s="17">
        <v>0.9</v>
      </c>
      <c r="E91" s="18">
        <f t="shared" si="28"/>
        <v>900</v>
      </c>
      <c r="F91" s="18">
        <f>E91*C91</f>
        <v>1800</v>
      </c>
      <c r="G91" s="18">
        <f t="shared" si="29"/>
        <v>21600</v>
      </c>
      <c r="H91" s="36"/>
    </row>
    <row r="92" spans="1:8" x14ac:dyDescent="0.25">
      <c r="A92" s="22"/>
      <c r="B92" s="15" t="s">
        <v>12</v>
      </c>
      <c r="C92" s="16">
        <v>3</v>
      </c>
      <c r="D92" s="17">
        <v>0.75</v>
      </c>
      <c r="E92" s="18">
        <f t="shared" si="28"/>
        <v>750</v>
      </c>
      <c r="F92" s="18">
        <f>E92*C92</f>
        <v>2250</v>
      </c>
      <c r="G92" s="18">
        <f t="shared" si="29"/>
        <v>27000</v>
      </c>
      <c r="H92" s="36"/>
    </row>
    <row r="93" spans="1:8" x14ac:dyDescent="0.25">
      <c r="A93" s="25"/>
      <c r="B93" s="1" t="s">
        <v>58</v>
      </c>
      <c r="C93" s="27">
        <f>SUM(C94:C96)</f>
        <v>5</v>
      </c>
      <c r="D93" s="27"/>
      <c r="E93" s="27"/>
      <c r="F93" s="27">
        <f t="shared" ref="F93:G93" si="34">SUM(F94:F96)</f>
        <v>4350</v>
      </c>
      <c r="G93" s="27">
        <f t="shared" si="34"/>
        <v>52200</v>
      </c>
      <c r="H93" s="36"/>
    </row>
    <row r="94" spans="1:8" x14ac:dyDescent="0.25">
      <c r="A94" s="22"/>
      <c r="B94" s="15" t="s">
        <v>53</v>
      </c>
      <c r="C94" s="16">
        <v>1</v>
      </c>
      <c r="D94" s="17">
        <v>1.2</v>
      </c>
      <c r="E94" s="18">
        <f t="shared" si="28"/>
        <v>1200</v>
      </c>
      <c r="F94" s="18">
        <f>E94*C94</f>
        <v>1200</v>
      </c>
      <c r="G94" s="18">
        <f t="shared" si="29"/>
        <v>14400</v>
      </c>
      <c r="H94" s="36"/>
    </row>
    <row r="95" spans="1:8" x14ac:dyDescent="0.25">
      <c r="A95" s="22"/>
      <c r="B95" s="15" t="s">
        <v>11</v>
      </c>
      <c r="C95" s="16">
        <v>1</v>
      </c>
      <c r="D95" s="17">
        <v>0.9</v>
      </c>
      <c r="E95" s="18">
        <f t="shared" si="28"/>
        <v>900</v>
      </c>
      <c r="F95" s="18">
        <f>E95*C95</f>
        <v>900</v>
      </c>
      <c r="G95" s="18">
        <f t="shared" si="29"/>
        <v>10800</v>
      </c>
      <c r="H95" s="36"/>
    </row>
    <row r="96" spans="1:8" x14ac:dyDescent="0.25">
      <c r="A96" s="22"/>
      <c r="B96" s="15" t="s">
        <v>12</v>
      </c>
      <c r="C96" s="16">
        <v>3</v>
      </c>
      <c r="D96" s="17">
        <v>0.75</v>
      </c>
      <c r="E96" s="18">
        <f t="shared" si="28"/>
        <v>750</v>
      </c>
      <c r="F96" s="18">
        <f>E96*C96</f>
        <v>2250</v>
      </c>
      <c r="G96" s="18">
        <f t="shared" si="29"/>
        <v>27000</v>
      </c>
      <c r="H96" s="36"/>
    </row>
    <row r="97" spans="1:8" x14ac:dyDescent="0.25">
      <c r="A97" s="25"/>
      <c r="B97" s="1" t="s">
        <v>59</v>
      </c>
      <c r="C97" s="27">
        <f>SUM(C98:C100)</f>
        <v>5</v>
      </c>
      <c r="D97" s="27"/>
      <c r="E97" s="27"/>
      <c r="F97" s="27">
        <f t="shared" ref="F97:G97" si="35">SUM(F98:F100)</f>
        <v>4350</v>
      </c>
      <c r="G97" s="27">
        <f t="shared" si="35"/>
        <v>52200</v>
      </c>
      <c r="H97" s="36"/>
    </row>
    <row r="98" spans="1:8" x14ac:dyDescent="0.25">
      <c r="A98" s="22"/>
      <c r="B98" s="15" t="s">
        <v>53</v>
      </c>
      <c r="C98" s="16">
        <v>1</v>
      </c>
      <c r="D98" s="17">
        <v>1.2</v>
      </c>
      <c r="E98" s="18">
        <f t="shared" si="28"/>
        <v>1200</v>
      </c>
      <c r="F98" s="18">
        <f>E98*C98</f>
        <v>1200</v>
      </c>
      <c r="G98" s="18">
        <f t="shared" si="29"/>
        <v>14400</v>
      </c>
      <c r="H98" s="36"/>
    </row>
    <row r="99" spans="1:8" x14ac:dyDescent="0.25">
      <c r="A99" s="22"/>
      <c r="B99" s="15" t="s">
        <v>11</v>
      </c>
      <c r="C99" s="16">
        <v>1</v>
      </c>
      <c r="D99" s="17">
        <v>0.9</v>
      </c>
      <c r="E99" s="18">
        <f t="shared" si="28"/>
        <v>900</v>
      </c>
      <c r="F99" s="18">
        <f>E99*C99</f>
        <v>900</v>
      </c>
      <c r="G99" s="18">
        <f t="shared" si="29"/>
        <v>10800</v>
      </c>
      <c r="H99" s="36"/>
    </row>
    <row r="100" spans="1:8" x14ac:dyDescent="0.25">
      <c r="A100" s="22"/>
      <c r="B100" s="15" t="s">
        <v>12</v>
      </c>
      <c r="C100" s="16">
        <v>3</v>
      </c>
      <c r="D100" s="17">
        <v>0.75</v>
      </c>
      <c r="E100" s="18">
        <f t="shared" si="28"/>
        <v>750</v>
      </c>
      <c r="F100" s="18">
        <f>E100*C100</f>
        <v>2250</v>
      </c>
      <c r="G100" s="18">
        <f t="shared" si="29"/>
        <v>27000</v>
      </c>
      <c r="H100" s="36"/>
    </row>
    <row r="101" spans="1:8" x14ac:dyDescent="0.25">
      <c r="A101" s="20"/>
      <c r="B101" s="12" t="s">
        <v>26</v>
      </c>
      <c r="C101" s="21">
        <f>C102+C103+C107+C110</f>
        <v>20</v>
      </c>
      <c r="D101" s="21"/>
      <c r="E101" s="21"/>
      <c r="F101" s="21">
        <f t="shared" ref="F101:G101" si="36">F102+F103+F107+F110</f>
        <v>22750</v>
      </c>
      <c r="G101" s="21">
        <f t="shared" si="36"/>
        <v>273000</v>
      </c>
      <c r="H101" s="36"/>
    </row>
    <row r="102" spans="1:8" ht="15.75" x14ac:dyDescent="0.3">
      <c r="A102" s="23"/>
      <c r="B102" s="24" t="s">
        <v>15</v>
      </c>
      <c r="C102" s="16">
        <v>1</v>
      </c>
      <c r="D102" s="17">
        <v>2.2000000000000002</v>
      </c>
      <c r="E102" s="18">
        <f t="shared" si="20"/>
        <v>2200</v>
      </c>
      <c r="F102" s="18">
        <f>E102*C102</f>
        <v>2200</v>
      </c>
      <c r="G102" s="18">
        <f t="shared" si="22"/>
        <v>26400</v>
      </c>
      <c r="H102" s="36"/>
    </row>
    <row r="103" spans="1:8" ht="39.950000000000003" customHeight="1" x14ac:dyDescent="0.25">
      <c r="A103" s="25"/>
      <c r="B103" s="1" t="s">
        <v>63</v>
      </c>
      <c r="C103" s="26">
        <f>SUM(C104:C106)</f>
        <v>9</v>
      </c>
      <c r="D103" s="26"/>
      <c r="E103" s="26"/>
      <c r="F103" s="26">
        <f t="shared" ref="F103:G103" si="37">SUM(F104:F106)</f>
        <v>8150</v>
      </c>
      <c r="G103" s="26">
        <f t="shared" si="37"/>
        <v>97800</v>
      </c>
      <c r="H103" s="36"/>
    </row>
    <row r="104" spans="1:8" x14ac:dyDescent="0.25">
      <c r="A104" s="22"/>
      <c r="B104" s="15" t="s">
        <v>10</v>
      </c>
      <c r="C104" s="16">
        <v>1</v>
      </c>
      <c r="D104" s="17">
        <v>1.8</v>
      </c>
      <c r="E104" s="18">
        <f t="shared" si="20"/>
        <v>1800</v>
      </c>
      <c r="F104" s="18">
        <f>E104*C104</f>
        <v>1800</v>
      </c>
      <c r="G104" s="18">
        <f t="shared" si="22"/>
        <v>21600</v>
      </c>
      <c r="H104" s="36"/>
    </row>
    <row r="105" spans="1:8" x14ac:dyDescent="0.25">
      <c r="A105" s="22"/>
      <c r="B105" s="15" t="s">
        <v>13</v>
      </c>
      <c r="C105" s="16">
        <v>1</v>
      </c>
      <c r="D105" s="17">
        <v>1.1000000000000001</v>
      </c>
      <c r="E105" s="18">
        <f t="shared" si="20"/>
        <v>1100</v>
      </c>
      <c r="F105" s="18">
        <f>E105*C105</f>
        <v>1100</v>
      </c>
      <c r="G105" s="18">
        <f t="shared" si="22"/>
        <v>13200</v>
      </c>
      <c r="H105" s="36"/>
    </row>
    <row r="106" spans="1:8" x14ac:dyDescent="0.25">
      <c r="A106" s="22"/>
      <c r="B106" s="15" t="s">
        <v>12</v>
      </c>
      <c r="C106" s="16">
        <v>7</v>
      </c>
      <c r="D106" s="17">
        <v>0.75</v>
      </c>
      <c r="E106" s="18">
        <f t="shared" si="20"/>
        <v>750</v>
      </c>
      <c r="F106" s="18">
        <f>E106*C106</f>
        <v>5250</v>
      </c>
      <c r="G106" s="18">
        <f t="shared" si="22"/>
        <v>63000</v>
      </c>
      <c r="H106" s="36"/>
    </row>
    <row r="107" spans="1:8" ht="25.5" x14ac:dyDescent="0.25">
      <c r="A107" s="25"/>
      <c r="B107" s="1" t="s">
        <v>27</v>
      </c>
      <c r="C107" s="26">
        <f>SUM(C108:C109)</f>
        <v>6</v>
      </c>
      <c r="D107" s="26"/>
      <c r="E107" s="26"/>
      <c r="F107" s="26">
        <f t="shared" ref="F107:G107" si="38">SUM(F108:F109)</f>
        <v>7300</v>
      </c>
      <c r="G107" s="26">
        <f t="shared" si="38"/>
        <v>87600</v>
      </c>
      <c r="H107" s="36"/>
    </row>
    <row r="108" spans="1:8" x14ac:dyDescent="0.25">
      <c r="A108" s="22"/>
      <c r="B108" s="15" t="s">
        <v>10</v>
      </c>
      <c r="C108" s="16">
        <v>1</v>
      </c>
      <c r="D108" s="17">
        <v>1.8</v>
      </c>
      <c r="E108" s="18">
        <f t="shared" si="20"/>
        <v>1800</v>
      </c>
      <c r="F108" s="18">
        <f>E108*C108</f>
        <v>1800</v>
      </c>
      <c r="G108" s="18">
        <f t="shared" si="22"/>
        <v>21600</v>
      </c>
      <c r="H108" s="36"/>
    </row>
    <row r="109" spans="1:8" x14ac:dyDescent="0.25">
      <c r="A109" s="22"/>
      <c r="B109" s="15" t="s">
        <v>13</v>
      </c>
      <c r="C109" s="16">
        <v>5</v>
      </c>
      <c r="D109" s="17">
        <v>1.1000000000000001</v>
      </c>
      <c r="E109" s="18">
        <f>D109*1000</f>
        <v>1100</v>
      </c>
      <c r="F109" s="18">
        <f>E109*C109</f>
        <v>5500</v>
      </c>
      <c r="G109" s="18">
        <f t="shared" si="22"/>
        <v>66000</v>
      </c>
      <c r="H109" s="36"/>
    </row>
    <row r="110" spans="1:8" x14ac:dyDescent="0.25">
      <c r="A110" s="25"/>
      <c r="B110" s="1" t="s">
        <v>73</v>
      </c>
      <c r="C110" s="26">
        <f>SUM(C111:C112)</f>
        <v>4</v>
      </c>
      <c r="D110" s="26"/>
      <c r="E110" s="26"/>
      <c r="F110" s="26">
        <f>SUM(F111:F112)</f>
        <v>5100</v>
      </c>
      <c r="G110" s="26">
        <f>SUM(G111:G112)</f>
        <v>61200</v>
      </c>
      <c r="H110" s="36"/>
    </row>
    <row r="111" spans="1:8" x14ac:dyDescent="0.25">
      <c r="A111" s="22"/>
      <c r="B111" s="15" t="s">
        <v>10</v>
      </c>
      <c r="C111" s="16">
        <v>1</v>
      </c>
      <c r="D111" s="17">
        <v>1.8</v>
      </c>
      <c r="E111" s="18">
        <f t="shared" si="20"/>
        <v>1800</v>
      </c>
      <c r="F111" s="18">
        <f>E111*C111</f>
        <v>1800</v>
      </c>
      <c r="G111" s="18">
        <f t="shared" si="22"/>
        <v>21600</v>
      </c>
      <c r="H111" s="36"/>
    </row>
    <row r="112" spans="1:8" x14ac:dyDescent="0.25">
      <c r="A112" s="22"/>
      <c r="B112" s="15" t="s">
        <v>13</v>
      </c>
      <c r="C112" s="16">
        <v>3</v>
      </c>
      <c r="D112" s="17">
        <v>1.1000000000000001</v>
      </c>
      <c r="E112" s="18">
        <f t="shared" si="20"/>
        <v>1100</v>
      </c>
      <c r="F112" s="18">
        <f>E112*C112</f>
        <v>3300</v>
      </c>
      <c r="G112" s="18">
        <f t="shared" si="22"/>
        <v>39600</v>
      </c>
      <c r="H112" s="36"/>
    </row>
    <row r="113" spans="1:8" x14ac:dyDescent="0.25">
      <c r="A113" s="20"/>
      <c r="B113" s="12" t="s">
        <v>28</v>
      </c>
      <c r="C113" s="21">
        <f>C114+C115+C120+C125+C130+C134+C138</f>
        <v>39</v>
      </c>
      <c r="D113" s="21"/>
      <c r="E113" s="21"/>
      <c r="F113" s="21">
        <f t="shared" ref="F113:G113" si="39">F114+F115+F120+F125+F130+F134+F138</f>
        <v>41600</v>
      </c>
      <c r="G113" s="21">
        <f t="shared" si="39"/>
        <v>499200</v>
      </c>
      <c r="H113" s="36"/>
    </row>
    <row r="114" spans="1:8" ht="15.75" x14ac:dyDescent="0.3">
      <c r="A114" s="23"/>
      <c r="B114" s="24" t="s">
        <v>15</v>
      </c>
      <c r="C114" s="16">
        <v>1</v>
      </c>
      <c r="D114" s="17">
        <v>2.2000000000000002</v>
      </c>
      <c r="E114" s="18">
        <f t="shared" si="20"/>
        <v>2200</v>
      </c>
      <c r="F114" s="18">
        <f>E114*C114</f>
        <v>2200</v>
      </c>
      <c r="G114" s="18">
        <f t="shared" si="22"/>
        <v>26400</v>
      </c>
      <c r="H114" s="36"/>
    </row>
    <row r="115" spans="1:8" ht="25.5" x14ac:dyDescent="0.25">
      <c r="A115" s="25"/>
      <c r="B115" s="1" t="s">
        <v>64</v>
      </c>
      <c r="C115" s="26">
        <f>SUM(C116:C119)</f>
        <v>7</v>
      </c>
      <c r="D115" s="26"/>
      <c r="E115" s="26"/>
      <c r="F115" s="26">
        <f t="shared" ref="F115:G115" si="40">SUM(F116:F119)</f>
        <v>6950</v>
      </c>
      <c r="G115" s="26">
        <f t="shared" si="40"/>
        <v>83400</v>
      </c>
      <c r="H115" s="36"/>
    </row>
    <row r="116" spans="1:8" x14ac:dyDescent="0.25">
      <c r="A116" s="22"/>
      <c r="B116" s="15" t="s">
        <v>10</v>
      </c>
      <c r="C116" s="16">
        <v>1</v>
      </c>
      <c r="D116" s="17">
        <v>1.8</v>
      </c>
      <c r="E116" s="18">
        <f t="shared" si="20"/>
        <v>1800</v>
      </c>
      <c r="F116" s="18">
        <f>E116*C116</f>
        <v>1800</v>
      </c>
      <c r="G116" s="18">
        <f t="shared" si="22"/>
        <v>21600</v>
      </c>
      <c r="H116" s="36"/>
    </row>
    <row r="117" spans="1:8" x14ac:dyDescent="0.25">
      <c r="A117" s="22"/>
      <c r="B117" s="15" t="s">
        <v>13</v>
      </c>
      <c r="C117" s="16">
        <v>1</v>
      </c>
      <c r="D117" s="17">
        <v>1.1000000000000001</v>
      </c>
      <c r="E117" s="18">
        <f t="shared" si="20"/>
        <v>1100</v>
      </c>
      <c r="F117" s="18">
        <f>E117*C117</f>
        <v>1100</v>
      </c>
      <c r="G117" s="18">
        <f t="shared" si="22"/>
        <v>13200</v>
      </c>
      <c r="H117" s="36"/>
    </row>
    <row r="118" spans="1:8" x14ac:dyDescent="0.25">
      <c r="A118" s="22"/>
      <c r="B118" s="15" t="s">
        <v>11</v>
      </c>
      <c r="C118" s="16">
        <v>2</v>
      </c>
      <c r="D118" s="17">
        <v>0.9</v>
      </c>
      <c r="E118" s="18">
        <f t="shared" si="20"/>
        <v>900</v>
      </c>
      <c r="F118" s="18">
        <f>E118*C118</f>
        <v>1800</v>
      </c>
      <c r="G118" s="18">
        <f t="shared" si="22"/>
        <v>21600</v>
      </c>
      <c r="H118" s="36"/>
    </row>
    <row r="119" spans="1:8" x14ac:dyDescent="0.25">
      <c r="A119" s="22"/>
      <c r="B119" s="15" t="s">
        <v>12</v>
      </c>
      <c r="C119" s="16">
        <v>3</v>
      </c>
      <c r="D119" s="17">
        <v>0.75</v>
      </c>
      <c r="E119" s="18">
        <f t="shared" si="20"/>
        <v>750</v>
      </c>
      <c r="F119" s="18">
        <f>E119*C119</f>
        <v>2250</v>
      </c>
      <c r="G119" s="18">
        <f t="shared" si="22"/>
        <v>27000</v>
      </c>
      <c r="H119" s="36"/>
    </row>
    <row r="120" spans="1:8" ht="25.5" x14ac:dyDescent="0.25">
      <c r="A120" s="25"/>
      <c r="B120" s="1" t="s">
        <v>65</v>
      </c>
      <c r="C120" s="26">
        <f>SUM(C121:C124)</f>
        <v>6</v>
      </c>
      <c r="D120" s="26"/>
      <c r="E120" s="26"/>
      <c r="F120" s="26">
        <f t="shared" ref="F120:G120" si="41">SUM(F121:F124)</f>
        <v>6350</v>
      </c>
      <c r="G120" s="26">
        <f t="shared" si="41"/>
        <v>76200</v>
      </c>
      <c r="H120" s="36"/>
    </row>
    <row r="121" spans="1:8" x14ac:dyDescent="0.25">
      <c r="A121" s="22"/>
      <c r="B121" s="15" t="s">
        <v>10</v>
      </c>
      <c r="C121" s="16">
        <v>1</v>
      </c>
      <c r="D121" s="17">
        <v>1.8</v>
      </c>
      <c r="E121" s="18">
        <f t="shared" si="20"/>
        <v>1800</v>
      </c>
      <c r="F121" s="18">
        <f>E121*C121</f>
        <v>1800</v>
      </c>
      <c r="G121" s="18">
        <f t="shared" si="22"/>
        <v>21600</v>
      </c>
      <c r="H121" s="36"/>
    </row>
    <row r="122" spans="1:8" x14ac:dyDescent="0.25">
      <c r="A122" s="22"/>
      <c r="B122" s="15" t="s">
        <v>13</v>
      </c>
      <c r="C122" s="16">
        <v>1</v>
      </c>
      <c r="D122" s="17">
        <v>1.1000000000000001</v>
      </c>
      <c r="E122" s="18">
        <f t="shared" si="20"/>
        <v>1100</v>
      </c>
      <c r="F122" s="18">
        <f>E122*C122</f>
        <v>1100</v>
      </c>
      <c r="G122" s="18">
        <f t="shared" si="22"/>
        <v>13200</v>
      </c>
      <c r="H122" s="36"/>
    </row>
    <row r="123" spans="1:8" x14ac:dyDescent="0.25">
      <c r="A123" s="22"/>
      <c r="B123" s="15" t="s">
        <v>11</v>
      </c>
      <c r="C123" s="16">
        <v>3</v>
      </c>
      <c r="D123" s="17">
        <v>0.9</v>
      </c>
      <c r="E123" s="18">
        <f t="shared" si="20"/>
        <v>900</v>
      </c>
      <c r="F123" s="18">
        <f>E123*C123</f>
        <v>2700</v>
      </c>
      <c r="G123" s="18">
        <f t="shared" si="22"/>
        <v>32400</v>
      </c>
      <c r="H123" s="36"/>
    </row>
    <row r="124" spans="1:8" x14ac:dyDescent="0.25">
      <c r="A124" s="22"/>
      <c r="B124" s="15" t="s">
        <v>12</v>
      </c>
      <c r="C124" s="16">
        <v>1</v>
      </c>
      <c r="D124" s="17">
        <v>0.75</v>
      </c>
      <c r="E124" s="18">
        <f t="shared" si="20"/>
        <v>750</v>
      </c>
      <c r="F124" s="18">
        <f>E124*C124</f>
        <v>750</v>
      </c>
      <c r="G124" s="18">
        <f t="shared" si="22"/>
        <v>9000</v>
      </c>
      <c r="H124" s="36"/>
    </row>
    <row r="125" spans="1:8" ht="39.950000000000003" customHeight="1" x14ac:dyDescent="0.25">
      <c r="A125" s="25"/>
      <c r="B125" s="1" t="s">
        <v>66</v>
      </c>
      <c r="C125" s="26">
        <f>SUM(C126:C129)</f>
        <v>7</v>
      </c>
      <c r="D125" s="26"/>
      <c r="E125" s="26"/>
      <c r="F125" s="26">
        <f t="shared" ref="F125:G125" si="42">SUM(F126:F129)</f>
        <v>7300</v>
      </c>
      <c r="G125" s="26">
        <f t="shared" si="42"/>
        <v>87600</v>
      </c>
      <c r="H125" s="36"/>
    </row>
    <row r="126" spans="1:8" x14ac:dyDescent="0.25">
      <c r="A126" s="22"/>
      <c r="B126" s="15" t="s">
        <v>10</v>
      </c>
      <c r="C126" s="16">
        <v>1</v>
      </c>
      <c r="D126" s="17">
        <v>1.8</v>
      </c>
      <c r="E126" s="18">
        <f t="shared" ref="E126:E172" si="43">D126*1000</f>
        <v>1800</v>
      </c>
      <c r="F126" s="18">
        <f>E126*C126</f>
        <v>1800</v>
      </c>
      <c r="G126" s="18">
        <f t="shared" si="22"/>
        <v>21600</v>
      </c>
      <c r="H126" s="36"/>
    </row>
    <row r="127" spans="1:8" x14ac:dyDescent="0.25">
      <c r="A127" s="22"/>
      <c r="B127" s="15" t="s">
        <v>13</v>
      </c>
      <c r="C127" s="16">
        <v>2</v>
      </c>
      <c r="D127" s="17">
        <v>1.1000000000000001</v>
      </c>
      <c r="E127" s="18">
        <f t="shared" si="43"/>
        <v>1100</v>
      </c>
      <c r="F127" s="18">
        <f>E127*C127</f>
        <v>2200</v>
      </c>
      <c r="G127" s="18">
        <f t="shared" ref="G127:G174" si="44">F127*12</f>
        <v>26400</v>
      </c>
      <c r="H127" s="36"/>
    </row>
    <row r="128" spans="1:8" x14ac:dyDescent="0.25">
      <c r="A128" s="22"/>
      <c r="B128" s="15" t="s">
        <v>11</v>
      </c>
      <c r="C128" s="16">
        <v>2</v>
      </c>
      <c r="D128" s="17">
        <v>0.9</v>
      </c>
      <c r="E128" s="18">
        <f t="shared" si="43"/>
        <v>900</v>
      </c>
      <c r="F128" s="18">
        <f>E128*C128</f>
        <v>1800</v>
      </c>
      <c r="G128" s="18">
        <f t="shared" si="44"/>
        <v>21600</v>
      </c>
      <c r="H128" s="36"/>
    </row>
    <row r="129" spans="1:8" x14ac:dyDescent="0.25">
      <c r="A129" s="22"/>
      <c r="B129" s="15" t="s">
        <v>12</v>
      </c>
      <c r="C129" s="16">
        <v>2</v>
      </c>
      <c r="D129" s="17">
        <v>0.75</v>
      </c>
      <c r="E129" s="18">
        <f>D129*1000</f>
        <v>750</v>
      </c>
      <c r="F129" s="18">
        <f>E129*C129</f>
        <v>1500</v>
      </c>
      <c r="G129" s="18">
        <f t="shared" si="44"/>
        <v>18000</v>
      </c>
      <c r="H129" s="36"/>
    </row>
    <row r="130" spans="1:8" x14ac:dyDescent="0.25">
      <c r="A130" s="25"/>
      <c r="B130" s="1" t="s">
        <v>67</v>
      </c>
      <c r="C130" s="26">
        <f>SUM(C131:C133)</f>
        <v>6</v>
      </c>
      <c r="D130" s="26"/>
      <c r="E130" s="26"/>
      <c r="F130" s="26">
        <f t="shared" ref="F130:G130" si="45">SUM(F131:F133)</f>
        <v>6700</v>
      </c>
      <c r="G130" s="26">
        <f t="shared" si="45"/>
        <v>80400</v>
      </c>
      <c r="H130" s="36"/>
    </row>
    <row r="131" spans="1:8" x14ac:dyDescent="0.25">
      <c r="A131" s="22"/>
      <c r="B131" s="15" t="s">
        <v>10</v>
      </c>
      <c r="C131" s="16">
        <v>1</v>
      </c>
      <c r="D131" s="17">
        <v>1.8</v>
      </c>
      <c r="E131" s="18">
        <f t="shared" si="43"/>
        <v>1800</v>
      </c>
      <c r="F131" s="18">
        <f>E131*C131</f>
        <v>1800</v>
      </c>
      <c r="G131" s="18">
        <f t="shared" si="44"/>
        <v>21600</v>
      </c>
      <c r="H131" s="36"/>
    </row>
    <row r="132" spans="1:8" x14ac:dyDescent="0.25">
      <c r="A132" s="22"/>
      <c r="B132" s="15" t="s">
        <v>13</v>
      </c>
      <c r="C132" s="16">
        <v>2</v>
      </c>
      <c r="D132" s="17">
        <v>1.1000000000000001</v>
      </c>
      <c r="E132" s="18">
        <f t="shared" si="43"/>
        <v>1100</v>
      </c>
      <c r="F132" s="18">
        <f>E132*C132</f>
        <v>2200</v>
      </c>
      <c r="G132" s="18">
        <f t="shared" si="44"/>
        <v>26400</v>
      </c>
      <c r="H132" s="36"/>
    </row>
    <row r="133" spans="1:8" x14ac:dyDescent="0.25">
      <c r="A133" s="22"/>
      <c r="B133" s="15" t="s">
        <v>11</v>
      </c>
      <c r="C133" s="16">
        <v>3</v>
      </c>
      <c r="D133" s="17">
        <v>0.9</v>
      </c>
      <c r="E133" s="18">
        <f t="shared" si="43"/>
        <v>900</v>
      </c>
      <c r="F133" s="18">
        <f>E133*C133</f>
        <v>2700</v>
      </c>
      <c r="G133" s="18">
        <f t="shared" si="44"/>
        <v>32400</v>
      </c>
      <c r="H133" s="36"/>
    </row>
    <row r="134" spans="1:8" ht="25.5" x14ac:dyDescent="0.25">
      <c r="A134" s="25"/>
      <c r="B134" s="1" t="s">
        <v>29</v>
      </c>
      <c r="C134" s="26">
        <f>SUM(C135:C137)</f>
        <v>5</v>
      </c>
      <c r="D134" s="26"/>
      <c r="E134" s="26"/>
      <c r="F134" s="26">
        <f t="shared" ref="F134:G134" si="46">SUM(F135:F137)</f>
        <v>4950</v>
      </c>
      <c r="G134" s="26">
        <f t="shared" si="46"/>
        <v>59400</v>
      </c>
      <c r="H134" s="36"/>
    </row>
    <row r="135" spans="1:8" x14ac:dyDescent="0.25">
      <c r="A135" s="22"/>
      <c r="B135" s="15" t="s">
        <v>10</v>
      </c>
      <c r="C135" s="16">
        <v>1</v>
      </c>
      <c r="D135" s="17">
        <v>1.8</v>
      </c>
      <c r="E135" s="18">
        <f t="shared" si="43"/>
        <v>1800</v>
      </c>
      <c r="F135" s="18">
        <f>E135*C135</f>
        <v>1800</v>
      </c>
      <c r="G135" s="18">
        <f t="shared" si="44"/>
        <v>21600</v>
      </c>
      <c r="H135" s="36"/>
    </row>
    <row r="136" spans="1:8" x14ac:dyDescent="0.25">
      <c r="A136" s="22"/>
      <c r="B136" s="15" t="s">
        <v>11</v>
      </c>
      <c r="C136" s="16">
        <v>1</v>
      </c>
      <c r="D136" s="17">
        <v>0.9</v>
      </c>
      <c r="E136" s="18">
        <f t="shared" si="43"/>
        <v>900</v>
      </c>
      <c r="F136" s="18">
        <f>E136*C136</f>
        <v>900</v>
      </c>
      <c r="G136" s="18">
        <f t="shared" si="44"/>
        <v>10800</v>
      </c>
      <c r="H136" s="36"/>
    </row>
    <row r="137" spans="1:8" x14ac:dyDescent="0.25">
      <c r="A137" s="22"/>
      <c r="B137" s="15" t="s">
        <v>12</v>
      </c>
      <c r="C137" s="16">
        <v>3</v>
      </c>
      <c r="D137" s="17">
        <v>0.75</v>
      </c>
      <c r="E137" s="18">
        <f t="shared" si="43"/>
        <v>750</v>
      </c>
      <c r="F137" s="18">
        <f>E137*C137</f>
        <v>2250</v>
      </c>
      <c r="G137" s="18">
        <f t="shared" si="44"/>
        <v>27000</v>
      </c>
      <c r="H137" s="36"/>
    </row>
    <row r="138" spans="1:8" x14ac:dyDescent="0.25">
      <c r="A138" s="25"/>
      <c r="B138" s="1" t="s">
        <v>68</v>
      </c>
      <c r="C138" s="26">
        <f>SUM(C139:C142)</f>
        <v>7</v>
      </c>
      <c r="D138" s="26"/>
      <c r="E138" s="26"/>
      <c r="F138" s="26">
        <f t="shared" ref="F138:G138" si="47">SUM(F139:F142)</f>
        <v>7150</v>
      </c>
      <c r="G138" s="26">
        <f t="shared" si="47"/>
        <v>85800</v>
      </c>
      <c r="H138" s="36"/>
    </row>
    <row r="139" spans="1:8" x14ac:dyDescent="0.25">
      <c r="A139" s="22"/>
      <c r="B139" s="15" t="s">
        <v>10</v>
      </c>
      <c r="C139" s="16">
        <v>1</v>
      </c>
      <c r="D139" s="17">
        <v>1.8</v>
      </c>
      <c r="E139" s="18">
        <f t="shared" ref="E139:E142" si="48">D139*1000</f>
        <v>1800</v>
      </c>
      <c r="F139" s="18">
        <f>E139*C139</f>
        <v>1800</v>
      </c>
      <c r="G139" s="18">
        <f t="shared" ref="G139:G142" si="49">F139*12</f>
        <v>21600</v>
      </c>
      <c r="H139" s="36"/>
    </row>
    <row r="140" spans="1:8" x14ac:dyDescent="0.25">
      <c r="A140" s="22"/>
      <c r="B140" s="15" t="s">
        <v>13</v>
      </c>
      <c r="C140" s="16">
        <v>2</v>
      </c>
      <c r="D140" s="17">
        <v>1.1000000000000001</v>
      </c>
      <c r="E140" s="18">
        <f t="shared" si="48"/>
        <v>1100</v>
      </c>
      <c r="F140" s="18">
        <f t="shared" ref="F140:F142" si="50">E140*C140</f>
        <v>2200</v>
      </c>
      <c r="G140" s="18">
        <f t="shared" si="49"/>
        <v>26400</v>
      </c>
      <c r="H140" s="36"/>
    </row>
    <row r="141" spans="1:8" x14ac:dyDescent="0.25">
      <c r="A141" s="22"/>
      <c r="B141" s="15" t="s">
        <v>11</v>
      </c>
      <c r="C141" s="16">
        <v>1</v>
      </c>
      <c r="D141" s="17">
        <v>0.9</v>
      </c>
      <c r="E141" s="18">
        <f t="shared" si="48"/>
        <v>900</v>
      </c>
      <c r="F141" s="18">
        <f t="shared" si="50"/>
        <v>900</v>
      </c>
      <c r="G141" s="18">
        <f t="shared" si="49"/>
        <v>10800</v>
      </c>
      <c r="H141" s="36"/>
    </row>
    <row r="142" spans="1:8" x14ac:dyDescent="0.25">
      <c r="A142" s="22"/>
      <c r="B142" s="15" t="s">
        <v>12</v>
      </c>
      <c r="C142" s="16">
        <v>3</v>
      </c>
      <c r="D142" s="17">
        <v>0.75</v>
      </c>
      <c r="E142" s="18">
        <f t="shared" si="48"/>
        <v>750</v>
      </c>
      <c r="F142" s="18">
        <f t="shared" si="50"/>
        <v>2250</v>
      </c>
      <c r="G142" s="18">
        <f t="shared" si="49"/>
        <v>27000</v>
      </c>
      <c r="H142" s="36"/>
    </row>
    <row r="143" spans="1:8" x14ac:dyDescent="0.25">
      <c r="A143" s="20"/>
      <c r="B143" s="12" t="s">
        <v>30</v>
      </c>
      <c r="C143" s="21">
        <f>C144+C145+C149+C152</f>
        <v>22</v>
      </c>
      <c r="D143" s="21"/>
      <c r="E143" s="21"/>
      <c r="F143" s="21">
        <f t="shared" ref="F143:G143" si="51">F144+F145+F149+F152</f>
        <v>24600</v>
      </c>
      <c r="G143" s="21">
        <f t="shared" si="51"/>
        <v>295200</v>
      </c>
      <c r="H143" s="36"/>
    </row>
    <row r="144" spans="1:8" ht="15.75" x14ac:dyDescent="0.3">
      <c r="A144" s="23"/>
      <c r="B144" s="24" t="s">
        <v>15</v>
      </c>
      <c r="C144" s="16">
        <v>1</v>
      </c>
      <c r="D144" s="17">
        <v>2.2000000000000002</v>
      </c>
      <c r="E144" s="18">
        <f t="shared" si="43"/>
        <v>2200</v>
      </c>
      <c r="F144" s="18">
        <f>E144*C144</f>
        <v>2200</v>
      </c>
      <c r="G144" s="18">
        <f t="shared" si="44"/>
        <v>26400</v>
      </c>
      <c r="H144" s="36"/>
    </row>
    <row r="145" spans="1:8" ht="25.5" x14ac:dyDescent="0.25">
      <c r="A145" s="25"/>
      <c r="B145" s="1" t="s">
        <v>76</v>
      </c>
      <c r="C145" s="26">
        <f>SUM(C146:C148)</f>
        <v>5</v>
      </c>
      <c r="D145" s="26"/>
      <c r="E145" s="26"/>
      <c r="F145" s="26">
        <f t="shared" ref="F145:G145" si="52">SUM(F146:F148)</f>
        <v>6000</v>
      </c>
      <c r="G145" s="26">
        <f t="shared" si="52"/>
        <v>72000</v>
      </c>
      <c r="H145" s="36"/>
    </row>
    <row r="146" spans="1:8" x14ac:dyDescent="0.25">
      <c r="A146" s="22"/>
      <c r="B146" s="15" t="s">
        <v>10</v>
      </c>
      <c r="C146" s="16">
        <v>1</v>
      </c>
      <c r="D146" s="17">
        <v>1.8</v>
      </c>
      <c r="E146" s="18">
        <f t="shared" si="43"/>
        <v>1800</v>
      </c>
      <c r="F146" s="18">
        <f>E146*C146</f>
        <v>1800</v>
      </c>
      <c r="G146" s="18">
        <f t="shared" si="44"/>
        <v>21600</v>
      </c>
      <c r="H146" s="36"/>
    </row>
    <row r="147" spans="1:8" x14ac:dyDescent="0.25">
      <c r="A147" s="22"/>
      <c r="B147" s="15" t="s">
        <v>13</v>
      </c>
      <c r="C147" s="16">
        <v>3</v>
      </c>
      <c r="D147" s="17">
        <v>1.1000000000000001</v>
      </c>
      <c r="E147" s="18">
        <f t="shared" si="43"/>
        <v>1100</v>
      </c>
      <c r="F147" s="18">
        <f>E147*C147</f>
        <v>3300</v>
      </c>
      <c r="G147" s="18">
        <f t="shared" si="44"/>
        <v>39600</v>
      </c>
      <c r="H147" s="36"/>
    </row>
    <row r="148" spans="1:8" x14ac:dyDescent="0.25">
      <c r="A148" s="22"/>
      <c r="B148" s="15" t="s">
        <v>11</v>
      </c>
      <c r="C148" s="16">
        <v>1</v>
      </c>
      <c r="D148" s="17">
        <v>0.9</v>
      </c>
      <c r="E148" s="18">
        <f t="shared" si="43"/>
        <v>900</v>
      </c>
      <c r="F148" s="18">
        <f>E148*C148</f>
        <v>900</v>
      </c>
      <c r="G148" s="18">
        <f t="shared" si="44"/>
        <v>10800</v>
      </c>
      <c r="H148" s="36"/>
    </row>
    <row r="149" spans="1:8" ht="25.5" x14ac:dyDescent="0.25">
      <c r="A149" s="25"/>
      <c r="B149" s="1" t="s">
        <v>75</v>
      </c>
      <c r="C149" s="26">
        <f>SUM(C150:C151)</f>
        <v>5</v>
      </c>
      <c r="D149" s="26"/>
      <c r="E149" s="26"/>
      <c r="F149" s="26">
        <f>SUM(F150:F151)</f>
        <v>5400</v>
      </c>
      <c r="G149" s="26">
        <f>SUM(G150:G151)</f>
        <v>64800</v>
      </c>
      <c r="H149" s="36"/>
    </row>
    <row r="150" spans="1:8" x14ac:dyDescent="0.25">
      <c r="A150" s="22"/>
      <c r="B150" s="15" t="s">
        <v>10</v>
      </c>
      <c r="C150" s="16">
        <v>1</v>
      </c>
      <c r="D150" s="17">
        <v>1.8</v>
      </c>
      <c r="E150" s="18">
        <f t="shared" si="43"/>
        <v>1800</v>
      </c>
      <c r="F150" s="18">
        <f>E150*C150</f>
        <v>1800</v>
      </c>
      <c r="G150" s="18">
        <f t="shared" si="44"/>
        <v>21600</v>
      </c>
      <c r="H150" s="36"/>
    </row>
    <row r="151" spans="1:8" x14ac:dyDescent="0.25">
      <c r="A151" s="22"/>
      <c r="B151" s="15" t="s">
        <v>11</v>
      </c>
      <c r="C151" s="16">
        <v>4</v>
      </c>
      <c r="D151" s="17">
        <v>0.9</v>
      </c>
      <c r="E151" s="18">
        <f t="shared" si="43"/>
        <v>900</v>
      </c>
      <c r="F151" s="18">
        <f>E151*C151</f>
        <v>3600</v>
      </c>
      <c r="G151" s="18">
        <f t="shared" si="44"/>
        <v>43200</v>
      </c>
      <c r="H151" s="36"/>
    </row>
    <row r="152" spans="1:8" ht="25.5" x14ac:dyDescent="0.25">
      <c r="A152" s="25"/>
      <c r="B152" s="1" t="s">
        <v>31</v>
      </c>
      <c r="C152" s="26">
        <f>SUM(C153:C156)</f>
        <v>11</v>
      </c>
      <c r="D152" s="26"/>
      <c r="E152" s="26"/>
      <c r="F152" s="26">
        <f t="shared" ref="F152:G152" si="53">SUM(F153:F156)</f>
        <v>11000</v>
      </c>
      <c r="G152" s="26">
        <f t="shared" si="53"/>
        <v>132000</v>
      </c>
      <c r="H152" s="36"/>
    </row>
    <row r="153" spans="1:8" x14ac:dyDescent="0.25">
      <c r="A153" s="22"/>
      <c r="B153" s="15" t="s">
        <v>10</v>
      </c>
      <c r="C153" s="16">
        <v>1</v>
      </c>
      <c r="D153" s="17">
        <v>1.8</v>
      </c>
      <c r="E153" s="18">
        <f t="shared" si="43"/>
        <v>1800</v>
      </c>
      <c r="F153" s="18">
        <f>E153*C153</f>
        <v>1800</v>
      </c>
      <c r="G153" s="18">
        <f t="shared" si="44"/>
        <v>21600</v>
      </c>
      <c r="H153" s="36"/>
    </row>
    <row r="154" spans="1:8" x14ac:dyDescent="0.25">
      <c r="A154" s="22"/>
      <c r="B154" s="15" t="s">
        <v>13</v>
      </c>
      <c r="C154" s="16">
        <v>4</v>
      </c>
      <c r="D154" s="17">
        <v>1.1000000000000001</v>
      </c>
      <c r="E154" s="18">
        <f t="shared" si="43"/>
        <v>1100</v>
      </c>
      <c r="F154" s="18">
        <f>E154*C154</f>
        <v>4400</v>
      </c>
      <c r="G154" s="18">
        <f t="shared" si="44"/>
        <v>52800</v>
      </c>
      <c r="H154" s="36"/>
    </row>
    <row r="155" spans="1:8" x14ac:dyDescent="0.25">
      <c r="A155" s="22"/>
      <c r="B155" s="15" t="s">
        <v>11</v>
      </c>
      <c r="C155" s="16">
        <v>2</v>
      </c>
      <c r="D155" s="17">
        <v>0.9</v>
      </c>
      <c r="E155" s="18">
        <f t="shared" si="43"/>
        <v>900</v>
      </c>
      <c r="F155" s="18">
        <f>E155*C155</f>
        <v>1800</v>
      </c>
      <c r="G155" s="18">
        <f t="shared" si="44"/>
        <v>21600</v>
      </c>
      <c r="H155" s="36"/>
    </row>
    <row r="156" spans="1:8" x14ac:dyDescent="0.25">
      <c r="A156" s="22"/>
      <c r="B156" s="15" t="s">
        <v>12</v>
      </c>
      <c r="C156" s="16">
        <v>4</v>
      </c>
      <c r="D156" s="17">
        <v>0.75</v>
      </c>
      <c r="E156" s="18">
        <f t="shared" si="43"/>
        <v>750</v>
      </c>
      <c r="F156" s="18">
        <f>E156*C156</f>
        <v>3000</v>
      </c>
      <c r="G156" s="18">
        <f t="shared" si="44"/>
        <v>36000</v>
      </c>
      <c r="H156" s="36"/>
    </row>
    <row r="157" spans="1:8" x14ac:dyDescent="0.25">
      <c r="A157" s="12"/>
      <c r="B157" s="12" t="s">
        <v>78</v>
      </c>
      <c r="C157" s="28">
        <f>C158+C159</f>
        <v>6</v>
      </c>
      <c r="D157" s="28"/>
      <c r="E157" s="28"/>
      <c r="F157" s="28">
        <f t="shared" ref="F157:G157" si="54">F158+F159</f>
        <v>7600</v>
      </c>
      <c r="G157" s="28">
        <f t="shared" si="54"/>
        <v>91200</v>
      </c>
      <c r="H157" s="36"/>
    </row>
    <row r="158" spans="1:8" s="32" customFormat="1" ht="15.75" x14ac:dyDescent="0.3">
      <c r="A158" s="29"/>
      <c r="B158" s="30" t="s">
        <v>15</v>
      </c>
      <c r="C158" s="31">
        <v>1</v>
      </c>
      <c r="D158" s="17">
        <v>2.2000000000000002</v>
      </c>
      <c r="E158" s="18">
        <f t="shared" ref="E158" si="55">D158*1000</f>
        <v>2200</v>
      </c>
      <c r="F158" s="18">
        <f>E158*C158</f>
        <v>2200</v>
      </c>
      <c r="G158" s="18">
        <f t="shared" ref="G158:G159" si="56">F158*12</f>
        <v>26400</v>
      </c>
      <c r="H158" s="36"/>
    </row>
    <row r="159" spans="1:8" s="32" customFormat="1" ht="25.5" x14ac:dyDescent="0.25">
      <c r="A159" s="1"/>
      <c r="B159" s="1" t="s">
        <v>79</v>
      </c>
      <c r="C159" s="33">
        <f>SUM(C160:C161)</f>
        <v>5</v>
      </c>
      <c r="D159" s="1"/>
      <c r="E159" s="1"/>
      <c r="F159" s="34">
        <f>SUM(F160:F161)</f>
        <v>5400</v>
      </c>
      <c r="G159" s="1">
        <f t="shared" si="56"/>
        <v>64800</v>
      </c>
      <c r="H159" s="36"/>
    </row>
    <row r="160" spans="1:8" x14ac:dyDescent="0.25">
      <c r="A160" s="22"/>
      <c r="B160" s="15" t="s">
        <v>10</v>
      </c>
      <c r="C160" s="16">
        <v>1</v>
      </c>
      <c r="D160" s="17">
        <v>1.8</v>
      </c>
      <c r="E160" s="18">
        <f t="shared" si="43"/>
        <v>1800</v>
      </c>
      <c r="F160" s="18">
        <f>E160*C160</f>
        <v>1800</v>
      </c>
      <c r="G160" s="18">
        <f t="shared" si="44"/>
        <v>21600</v>
      </c>
      <c r="H160" s="36"/>
    </row>
    <row r="161" spans="1:8" x14ac:dyDescent="0.25">
      <c r="A161" s="22"/>
      <c r="B161" s="15" t="s">
        <v>11</v>
      </c>
      <c r="C161" s="16">
        <v>4</v>
      </c>
      <c r="D161" s="17">
        <v>0.9</v>
      </c>
      <c r="E161" s="18">
        <f t="shared" si="43"/>
        <v>900</v>
      </c>
      <c r="F161" s="18">
        <f>E161*C161</f>
        <v>3600</v>
      </c>
      <c r="G161" s="18">
        <f t="shared" si="44"/>
        <v>43200</v>
      </c>
      <c r="H161" s="36"/>
    </row>
    <row r="162" spans="1:8" ht="25.5" x14ac:dyDescent="0.25">
      <c r="A162" s="20"/>
      <c r="B162" s="12" t="s">
        <v>32</v>
      </c>
      <c r="C162" s="21">
        <f>C163+C164+C165+C166+C167+C196</f>
        <v>72</v>
      </c>
      <c r="D162" s="21"/>
      <c r="E162" s="21"/>
      <c r="F162" s="21">
        <f t="shared" ref="F162:G162" si="57">F163+F164+F165+F166+F167+F196</f>
        <v>76750</v>
      </c>
      <c r="G162" s="21">
        <f t="shared" si="57"/>
        <v>921000</v>
      </c>
      <c r="H162" s="36"/>
    </row>
    <row r="163" spans="1:8" ht="15.75" x14ac:dyDescent="0.3">
      <c r="A163" s="23"/>
      <c r="B163" s="24" t="s">
        <v>33</v>
      </c>
      <c r="C163" s="16">
        <v>1</v>
      </c>
      <c r="D163" s="17">
        <v>2.5</v>
      </c>
      <c r="E163" s="18">
        <f t="shared" si="43"/>
        <v>2500</v>
      </c>
      <c r="F163" s="18">
        <f>E163*C163</f>
        <v>2500</v>
      </c>
      <c r="G163" s="18">
        <f t="shared" si="44"/>
        <v>30000</v>
      </c>
      <c r="H163" s="36"/>
    </row>
    <row r="164" spans="1:8" ht="15.75" x14ac:dyDescent="0.3">
      <c r="A164" s="23"/>
      <c r="B164" s="24" t="s">
        <v>80</v>
      </c>
      <c r="C164" s="16">
        <v>1</v>
      </c>
      <c r="D164" s="17">
        <v>2</v>
      </c>
      <c r="E164" s="18">
        <f t="shared" ref="E164" si="58">D164*1000</f>
        <v>2000</v>
      </c>
      <c r="F164" s="18">
        <f>E164*C164</f>
        <v>2000</v>
      </c>
      <c r="G164" s="18">
        <f t="shared" ref="G164" si="59">F164*12</f>
        <v>24000</v>
      </c>
      <c r="H164" s="36"/>
    </row>
    <row r="165" spans="1:8" ht="15.75" x14ac:dyDescent="0.3">
      <c r="A165" s="23"/>
      <c r="B165" s="15" t="s">
        <v>11</v>
      </c>
      <c r="C165" s="16">
        <v>1</v>
      </c>
      <c r="D165" s="17">
        <v>0.9</v>
      </c>
      <c r="E165" s="18">
        <f t="shared" ref="E165:E166" si="60">D165*1000</f>
        <v>900</v>
      </c>
      <c r="F165" s="18">
        <f>E165*C165</f>
        <v>900</v>
      </c>
      <c r="G165" s="18">
        <f t="shared" ref="G165:G166" si="61">F165*12</f>
        <v>10800</v>
      </c>
      <c r="H165" s="36"/>
    </row>
    <row r="166" spans="1:8" ht="15.75" x14ac:dyDescent="0.3">
      <c r="A166" s="23"/>
      <c r="B166" s="15" t="s">
        <v>12</v>
      </c>
      <c r="C166" s="16">
        <v>1</v>
      </c>
      <c r="D166" s="17">
        <v>0.75</v>
      </c>
      <c r="E166" s="18">
        <f t="shared" si="60"/>
        <v>750</v>
      </c>
      <c r="F166" s="18">
        <f>E166*C166</f>
        <v>750</v>
      </c>
      <c r="G166" s="18">
        <f t="shared" si="61"/>
        <v>9000</v>
      </c>
      <c r="H166" s="36"/>
    </row>
    <row r="167" spans="1:8" ht="25.5" x14ac:dyDescent="0.25">
      <c r="A167" s="20"/>
      <c r="B167" s="12" t="s">
        <v>34</v>
      </c>
      <c r="C167" s="21">
        <f>C168+C169+C173+C177+C181+C186+C191+C194</f>
        <v>41</v>
      </c>
      <c r="D167" s="21"/>
      <c r="E167" s="21"/>
      <c r="F167" s="21">
        <f>F168+F169+F173+F177+F181+F186+F191+F194</f>
        <v>40200</v>
      </c>
      <c r="G167" s="21">
        <f>G168+G169+G173+G177+G181+G186+G191+G194</f>
        <v>482400</v>
      </c>
      <c r="H167" s="36"/>
    </row>
    <row r="168" spans="1:8" ht="15.75" x14ac:dyDescent="0.3">
      <c r="A168" s="23"/>
      <c r="B168" s="24" t="s">
        <v>15</v>
      </c>
      <c r="C168" s="16">
        <v>1</v>
      </c>
      <c r="D168" s="17">
        <v>2.2000000000000002</v>
      </c>
      <c r="E168" s="18">
        <f t="shared" si="43"/>
        <v>2200</v>
      </c>
      <c r="F168" s="18">
        <f>E168*C168</f>
        <v>2200</v>
      </c>
      <c r="G168" s="18">
        <f t="shared" si="44"/>
        <v>26400</v>
      </c>
      <c r="H168" s="36"/>
    </row>
    <row r="169" spans="1:8" ht="30" customHeight="1" x14ac:dyDescent="0.25">
      <c r="A169" s="25"/>
      <c r="B169" s="1" t="s">
        <v>35</v>
      </c>
      <c r="C169" s="26">
        <f>SUM(C170:C172)</f>
        <v>3</v>
      </c>
      <c r="D169" s="26"/>
      <c r="E169" s="26"/>
      <c r="F169" s="26">
        <f t="shared" ref="F169:G169" si="62">SUM(F170:F172)</f>
        <v>3650</v>
      </c>
      <c r="G169" s="26">
        <f t="shared" si="62"/>
        <v>43800</v>
      </c>
      <c r="H169" s="36"/>
    </row>
    <row r="170" spans="1:8" x14ac:dyDescent="0.25">
      <c r="A170" s="22"/>
      <c r="B170" s="15" t="s">
        <v>10</v>
      </c>
      <c r="C170" s="16">
        <v>1</v>
      </c>
      <c r="D170" s="17">
        <v>1.8</v>
      </c>
      <c r="E170" s="18">
        <f t="shared" si="43"/>
        <v>1800</v>
      </c>
      <c r="F170" s="18">
        <f>E170*C170</f>
        <v>1800</v>
      </c>
      <c r="G170" s="18">
        <f t="shared" si="44"/>
        <v>21600</v>
      </c>
      <c r="H170" s="36"/>
    </row>
    <row r="171" spans="1:8" x14ac:dyDescent="0.25">
      <c r="A171" s="22"/>
      <c r="B171" s="15" t="s">
        <v>13</v>
      </c>
      <c r="C171" s="16">
        <v>1</v>
      </c>
      <c r="D171" s="17">
        <v>1.1000000000000001</v>
      </c>
      <c r="E171" s="18">
        <f t="shared" si="43"/>
        <v>1100</v>
      </c>
      <c r="F171" s="18">
        <f t="shared" ref="F171:F172" si="63">E171*C171</f>
        <v>1100</v>
      </c>
      <c r="G171" s="18">
        <f t="shared" si="44"/>
        <v>13200</v>
      </c>
      <c r="H171" s="36"/>
    </row>
    <row r="172" spans="1:8" x14ac:dyDescent="0.25">
      <c r="A172" s="22"/>
      <c r="B172" s="15" t="s">
        <v>12</v>
      </c>
      <c r="C172" s="16">
        <v>1</v>
      </c>
      <c r="D172" s="17">
        <v>0.75</v>
      </c>
      <c r="E172" s="18">
        <f t="shared" si="43"/>
        <v>750</v>
      </c>
      <c r="F172" s="18">
        <f t="shared" si="63"/>
        <v>750</v>
      </c>
      <c r="G172" s="18">
        <f t="shared" si="44"/>
        <v>9000</v>
      </c>
      <c r="H172" s="36"/>
    </row>
    <row r="173" spans="1:8" ht="25.5" x14ac:dyDescent="0.25">
      <c r="A173" s="25"/>
      <c r="B173" s="1" t="s">
        <v>36</v>
      </c>
      <c r="C173" s="26">
        <f>SUM(C174:C176)</f>
        <v>4</v>
      </c>
      <c r="D173" s="26"/>
      <c r="E173" s="26"/>
      <c r="F173" s="26">
        <f t="shared" ref="F173:G173" si="64">SUM(F174:F176)</f>
        <v>4400</v>
      </c>
      <c r="G173" s="26">
        <f t="shared" si="64"/>
        <v>52800</v>
      </c>
      <c r="H173" s="36"/>
    </row>
    <row r="174" spans="1:8" x14ac:dyDescent="0.25">
      <c r="A174" s="22"/>
      <c r="B174" s="15" t="s">
        <v>37</v>
      </c>
      <c r="C174" s="16">
        <v>1</v>
      </c>
      <c r="D174" s="17">
        <v>1.8</v>
      </c>
      <c r="E174" s="18">
        <f t="shared" ref="E174:E208" si="65">D174*1000</f>
        <v>1800</v>
      </c>
      <c r="F174" s="18">
        <f>E174*C174</f>
        <v>1800</v>
      </c>
      <c r="G174" s="18">
        <f t="shared" si="44"/>
        <v>21600</v>
      </c>
      <c r="H174" s="36"/>
    </row>
    <row r="175" spans="1:8" x14ac:dyDescent="0.25">
      <c r="A175" s="22"/>
      <c r="B175" s="15" t="s">
        <v>13</v>
      </c>
      <c r="C175" s="16">
        <v>1</v>
      </c>
      <c r="D175" s="17">
        <v>1.1000000000000001</v>
      </c>
      <c r="E175" s="18">
        <f t="shared" si="65"/>
        <v>1100</v>
      </c>
      <c r="F175" s="18">
        <f>E175*C175</f>
        <v>1100</v>
      </c>
      <c r="G175" s="18">
        <f t="shared" ref="G175:G209" si="66">F175*12</f>
        <v>13200</v>
      </c>
      <c r="H175" s="36"/>
    </row>
    <row r="176" spans="1:8" x14ac:dyDescent="0.25">
      <c r="A176" s="22"/>
      <c r="B176" s="15" t="s">
        <v>12</v>
      </c>
      <c r="C176" s="16">
        <v>2</v>
      </c>
      <c r="D176" s="17">
        <v>0.75</v>
      </c>
      <c r="E176" s="18">
        <f t="shared" si="65"/>
        <v>750</v>
      </c>
      <c r="F176" s="18">
        <f>E176*C176</f>
        <v>1500</v>
      </c>
      <c r="G176" s="18">
        <f t="shared" si="66"/>
        <v>18000</v>
      </c>
      <c r="H176" s="36"/>
    </row>
    <row r="177" spans="1:8" ht="25.5" x14ac:dyDescent="0.25">
      <c r="A177" s="25"/>
      <c r="B177" s="1" t="s">
        <v>38</v>
      </c>
      <c r="C177" s="26">
        <f>SUM(C178:C180)</f>
        <v>9</v>
      </c>
      <c r="D177" s="26"/>
      <c r="E177" s="26"/>
      <c r="F177" s="26">
        <f>SUM(F178:F180)</f>
        <v>8250</v>
      </c>
      <c r="G177" s="26">
        <f>SUM(G178:G180)</f>
        <v>99000</v>
      </c>
      <c r="H177" s="36"/>
    </row>
    <row r="178" spans="1:8" x14ac:dyDescent="0.25">
      <c r="A178" s="22"/>
      <c r="B178" s="15" t="s">
        <v>37</v>
      </c>
      <c r="C178" s="16">
        <v>1</v>
      </c>
      <c r="D178" s="17">
        <v>1.8</v>
      </c>
      <c r="E178" s="18">
        <f t="shared" si="65"/>
        <v>1800</v>
      </c>
      <c r="F178" s="18">
        <f>E178*C178</f>
        <v>1800</v>
      </c>
      <c r="G178" s="18">
        <f t="shared" si="66"/>
        <v>21600</v>
      </c>
      <c r="H178" s="36"/>
    </row>
    <row r="179" spans="1:8" x14ac:dyDescent="0.25">
      <c r="A179" s="22"/>
      <c r="B179" s="15" t="s">
        <v>11</v>
      </c>
      <c r="C179" s="16">
        <v>3</v>
      </c>
      <c r="D179" s="17">
        <v>0.9</v>
      </c>
      <c r="E179" s="18">
        <f t="shared" si="65"/>
        <v>900</v>
      </c>
      <c r="F179" s="18">
        <f>E179*C179</f>
        <v>2700</v>
      </c>
      <c r="G179" s="18">
        <f t="shared" si="66"/>
        <v>32400</v>
      </c>
      <c r="H179" s="36"/>
    </row>
    <row r="180" spans="1:8" x14ac:dyDescent="0.25">
      <c r="A180" s="22"/>
      <c r="B180" s="15" t="s">
        <v>12</v>
      </c>
      <c r="C180" s="16">
        <v>5</v>
      </c>
      <c r="D180" s="17">
        <v>0.75</v>
      </c>
      <c r="E180" s="18">
        <f t="shared" si="65"/>
        <v>750</v>
      </c>
      <c r="F180" s="18">
        <f>E180*C180</f>
        <v>3750</v>
      </c>
      <c r="G180" s="18">
        <f t="shared" si="66"/>
        <v>45000</v>
      </c>
      <c r="H180" s="36"/>
    </row>
    <row r="181" spans="1:8" x14ac:dyDescent="0.25">
      <c r="A181" s="25"/>
      <c r="B181" s="1" t="s">
        <v>39</v>
      </c>
      <c r="C181" s="26">
        <f>SUM(C182:C185)</f>
        <v>8</v>
      </c>
      <c r="D181" s="26"/>
      <c r="E181" s="26"/>
      <c r="F181" s="26">
        <f t="shared" ref="F181:G181" si="67">SUM(F182:F185)</f>
        <v>7550</v>
      </c>
      <c r="G181" s="26">
        <f t="shared" si="67"/>
        <v>90600</v>
      </c>
      <c r="H181" s="36"/>
    </row>
    <row r="182" spans="1:8" x14ac:dyDescent="0.25">
      <c r="A182" s="22"/>
      <c r="B182" s="15" t="s">
        <v>37</v>
      </c>
      <c r="C182" s="16">
        <v>1</v>
      </c>
      <c r="D182" s="17">
        <v>1.8</v>
      </c>
      <c r="E182" s="18">
        <f t="shared" si="65"/>
        <v>1800</v>
      </c>
      <c r="F182" s="18">
        <f>E182*C182</f>
        <v>1800</v>
      </c>
      <c r="G182" s="18">
        <f t="shared" si="66"/>
        <v>21600</v>
      </c>
      <c r="H182" s="36"/>
    </row>
    <row r="183" spans="1:8" x14ac:dyDescent="0.25">
      <c r="A183" s="22"/>
      <c r="B183" s="15" t="s">
        <v>13</v>
      </c>
      <c r="C183" s="16">
        <v>1</v>
      </c>
      <c r="D183" s="17">
        <v>1.1000000000000001</v>
      </c>
      <c r="E183" s="18">
        <f t="shared" si="65"/>
        <v>1100</v>
      </c>
      <c r="F183" s="18">
        <f>E183*C183</f>
        <v>1100</v>
      </c>
      <c r="G183" s="18">
        <f t="shared" si="66"/>
        <v>13200</v>
      </c>
      <c r="H183" s="36"/>
    </row>
    <row r="184" spans="1:8" x14ac:dyDescent="0.25">
      <c r="A184" s="22"/>
      <c r="B184" s="15" t="s">
        <v>11</v>
      </c>
      <c r="C184" s="16">
        <v>1</v>
      </c>
      <c r="D184" s="17">
        <v>0.9</v>
      </c>
      <c r="E184" s="18">
        <f t="shared" si="65"/>
        <v>900</v>
      </c>
      <c r="F184" s="18">
        <f>E184*C184</f>
        <v>900</v>
      </c>
      <c r="G184" s="18">
        <f t="shared" si="66"/>
        <v>10800</v>
      </c>
      <c r="H184" s="36"/>
    </row>
    <row r="185" spans="1:8" x14ac:dyDescent="0.25">
      <c r="A185" s="22"/>
      <c r="B185" s="15" t="s">
        <v>12</v>
      </c>
      <c r="C185" s="16">
        <v>5</v>
      </c>
      <c r="D185" s="17">
        <v>0.75</v>
      </c>
      <c r="E185" s="18">
        <f t="shared" si="65"/>
        <v>750</v>
      </c>
      <c r="F185" s="18">
        <f>E185*C185</f>
        <v>3750</v>
      </c>
      <c r="G185" s="18">
        <f t="shared" si="66"/>
        <v>45000</v>
      </c>
      <c r="H185" s="36"/>
    </row>
    <row r="186" spans="1:8" ht="30" customHeight="1" x14ac:dyDescent="0.25">
      <c r="A186" s="25"/>
      <c r="B186" s="1" t="s">
        <v>40</v>
      </c>
      <c r="C186" s="26">
        <f>SUM(C187:C190)</f>
        <v>10</v>
      </c>
      <c r="D186" s="26"/>
      <c r="E186" s="26"/>
      <c r="F186" s="26">
        <f t="shared" ref="F186:G186" si="68">SUM(F187:F190)</f>
        <v>9500</v>
      </c>
      <c r="G186" s="26">
        <f t="shared" si="68"/>
        <v>114000</v>
      </c>
      <c r="H186" s="36"/>
    </row>
    <row r="187" spans="1:8" x14ac:dyDescent="0.25">
      <c r="A187" s="22"/>
      <c r="B187" s="15" t="s">
        <v>37</v>
      </c>
      <c r="C187" s="16">
        <v>1</v>
      </c>
      <c r="D187" s="17">
        <v>1.8</v>
      </c>
      <c r="E187" s="18">
        <f t="shared" si="65"/>
        <v>1800</v>
      </c>
      <c r="F187" s="18">
        <f>E187*C187</f>
        <v>1800</v>
      </c>
      <c r="G187" s="18">
        <f t="shared" si="66"/>
        <v>21600</v>
      </c>
      <c r="H187" s="36"/>
    </row>
    <row r="188" spans="1:8" x14ac:dyDescent="0.25">
      <c r="A188" s="22"/>
      <c r="B188" s="15" t="s">
        <v>13</v>
      </c>
      <c r="C188" s="16">
        <v>1</v>
      </c>
      <c r="D188" s="17">
        <v>1.1000000000000001</v>
      </c>
      <c r="E188" s="18">
        <f t="shared" si="65"/>
        <v>1100</v>
      </c>
      <c r="F188" s="18">
        <f>E188*C188</f>
        <v>1100</v>
      </c>
      <c r="G188" s="18">
        <f t="shared" si="66"/>
        <v>13200</v>
      </c>
      <c r="H188" s="36"/>
    </row>
    <row r="189" spans="1:8" x14ac:dyDescent="0.25">
      <c r="A189" s="22"/>
      <c r="B189" s="15" t="s">
        <v>11</v>
      </c>
      <c r="C189" s="16">
        <v>4</v>
      </c>
      <c r="D189" s="17">
        <v>0.9</v>
      </c>
      <c r="E189" s="18">
        <f t="shared" si="65"/>
        <v>900</v>
      </c>
      <c r="F189" s="18">
        <f>E189*C189</f>
        <v>3600</v>
      </c>
      <c r="G189" s="18">
        <f t="shared" si="66"/>
        <v>43200</v>
      </c>
      <c r="H189" s="36"/>
    </row>
    <row r="190" spans="1:8" x14ac:dyDescent="0.25">
      <c r="A190" s="22"/>
      <c r="B190" s="15" t="s">
        <v>12</v>
      </c>
      <c r="C190" s="16">
        <v>4</v>
      </c>
      <c r="D190" s="17">
        <v>0.75</v>
      </c>
      <c r="E190" s="18">
        <f t="shared" si="65"/>
        <v>750</v>
      </c>
      <c r="F190" s="18">
        <f>E190*C190</f>
        <v>3000</v>
      </c>
      <c r="G190" s="18">
        <f t="shared" si="66"/>
        <v>36000</v>
      </c>
      <c r="H190" s="36"/>
    </row>
    <row r="191" spans="1:8" x14ac:dyDescent="0.25">
      <c r="A191" s="25"/>
      <c r="B191" s="1" t="s">
        <v>41</v>
      </c>
      <c r="C191" s="26">
        <f>SUM(C192:C193)</f>
        <v>2</v>
      </c>
      <c r="D191" s="26"/>
      <c r="E191" s="26"/>
      <c r="F191" s="26">
        <f t="shared" ref="F191:G191" si="69">SUM(F192:F193)</f>
        <v>1650</v>
      </c>
      <c r="G191" s="26">
        <f t="shared" si="69"/>
        <v>19800</v>
      </c>
      <c r="H191" s="36"/>
    </row>
    <row r="192" spans="1:8" x14ac:dyDescent="0.25">
      <c r="A192" s="22"/>
      <c r="B192" s="15" t="s">
        <v>11</v>
      </c>
      <c r="C192" s="16">
        <v>1</v>
      </c>
      <c r="D192" s="17">
        <v>0.9</v>
      </c>
      <c r="E192" s="18">
        <f t="shared" si="65"/>
        <v>900</v>
      </c>
      <c r="F192" s="18">
        <f>E192*C192</f>
        <v>900</v>
      </c>
      <c r="G192" s="18">
        <f t="shared" si="66"/>
        <v>10800</v>
      </c>
      <c r="H192" s="36"/>
    </row>
    <row r="193" spans="1:8" x14ac:dyDescent="0.25">
      <c r="A193" s="22"/>
      <c r="B193" s="15" t="s">
        <v>12</v>
      </c>
      <c r="C193" s="16">
        <v>1</v>
      </c>
      <c r="D193" s="17">
        <v>0.75</v>
      </c>
      <c r="E193" s="18">
        <f t="shared" si="65"/>
        <v>750</v>
      </c>
      <c r="F193" s="18">
        <f>E193*C193</f>
        <v>750</v>
      </c>
      <c r="G193" s="18">
        <f t="shared" si="66"/>
        <v>9000</v>
      </c>
      <c r="H193" s="36"/>
    </row>
    <row r="194" spans="1:8" ht="25.5" x14ac:dyDescent="0.25">
      <c r="A194" s="25"/>
      <c r="B194" s="1" t="s">
        <v>42</v>
      </c>
      <c r="C194" s="26">
        <f>SUM(C195)</f>
        <v>4</v>
      </c>
      <c r="D194" s="26"/>
      <c r="E194" s="26"/>
      <c r="F194" s="26">
        <f t="shared" ref="F194:G194" si="70">SUM(F195)</f>
        <v>3000</v>
      </c>
      <c r="G194" s="26">
        <f t="shared" si="70"/>
        <v>36000</v>
      </c>
      <c r="H194" s="36"/>
    </row>
    <row r="195" spans="1:8" x14ac:dyDescent="0.25">
      <c r="A195" s="22"/>
      <c r="B195" s="15" t="s">
        <v>12</v>
      </c>
      <c r="C195" s="16">
        <v>4</v>
      </c>
      <c r="D195" s="17">
        <v>0.75</v>
      </c>
      <c r="E195" s="18">
        <f t="shared" si="65"/>
        <v>750</v>
      </c>
      <c r="F195" s="18">
        <f>E195*C195</f>
        <v>3000</v>
      </c>
      <c r="G195" s="18">
        <f t="shared" si="66"/>
        <v>36000</v>
      </c>
      <c r="H195" s="36"/>
    </row>
    <row r="196" spans="1:8" ht="39.950000000000003" customHeight="1" x14ac:dyDescent="0.25">
      <c r="A196" s="20"/>
      <c r="B196" s="12" t="s">
        <v>43</v>
      </c>
      <c r="C196" s="21">
        <f>C197+C198+C203+C207+C211+C215</f>
        <v>27</v>
      </c>
      <c r="D196" s="21"/>
      <c r="E196" s="21"/>
      <c r="F196" s="21">
        <f>F197+F198+F203+F207+F211+F215</f>
        <v>30400</v>
      </c>
      <c r="G196" s="21">
        <f t="shared" ref="G196" si="71">G197+G198+G203+G207+G211+G215</f>
        <v>364800</v>
      </c>
      <c r="H196" s="36"/>
    </row>
    <row r="197" spans="1:8" ht="15.75" x14ac:dyDescent="0.3">
      <c r="A197" s="23"/>
      <c r="B197" s="24" t="s">
        <v>15</v>
      </c>
      <c r="C197" s="16">
        <v>1</v>
      </c>
      <c r="D197" s="17">
        <v>2.2000000000000002</v>
      </c>
      <c r="E197" s="18">
        <f t="shared" ref="E197" si="72">D197*1000</f>
        <v>2200</v>
      </c>
      <c r="F197" s="18">
        <f>E197*C197</f>
        <v>2200</v>
      </c>
      <c r="G197" s="18">
        <f t="shared" si="66"/>
        <v>26400</v>
      </c>
      <c r="H197" s="36"/>
    </row>
    <row r="198" spans="1:8" ht="25.5" x14ac:dyDescent="0.25">
      <c r="A198" s="25"/>
      <c r="B198" s="1" t="s">
        <v>44</v>
      </c>
      <c r="C198" s="26">
        <f>SUM(C199:C202)</f>
        <v>10</v>
      </c>
      <c r="D198" s="26"/>
      <c r="E198" s="26"/>
      <c r="F198" s="26">
        <f t="shared" ref="F198:G198" si="73">SUM(F199:F202)</f>
        <v>10550</v>
      </c>
      <c r="G198" s="26">
        <f t="shared" si="73"/>
        <v>126600</v>
      </c>
      <c r="H198" s="36"/>
    </row>
    <row r="199" spans="1:8" x14ac:dyDescent="0.25">
      <c r="A199" s="22"/>
      <c r="B199" s="15" t="s">
        <v>37</v>
      </c>
      <c r="C199" s="16">
        <v>1</v>
      </c>
      <c r="D199" s="17">
        <v>1.8</v>
      </c>
      <c r="E199" s="18">
        <f t="shared" si="65"/>
        <v>1800</v>
      </c>
      <c r="F199" s="18">
        <f>E199*C199</f>
        <v>1800</v>
      </c>
      <c r="G199" s="18">
        <f t="shared" si="66"/>
        <v>21600</v>
      </c>
      <c r="H199" s="36"/>
    </row>
    <row r="200" spans="1:8" x14ac:dyDescent="0.25">
      <c r="A200" s="22"/>
      <c r="B200" s="15" t="s">
        <v>13</v>
      </c>
      <c r="C200" s="16">
        <v>4</v>
      </c>
      <c r="D200" s="17">
        <v>1.1000000000000001</v>
      </c>
      <c r="E200" s="18">
        <f t="shared" si="65"/>
        <v>1100</v>
      </c>
      <c r="F200" s="18">
        <f>E200*C200</f>
        <v>4400</v>
      </c>
      <c r="G200" s="18">
        <f t="shared" si="66"/>
        <v>52800</v>
      </c>
      <c r="H200" s="36"/>
    </row>
    <row r="201" spans="1:8" x14ac:dyDescent="0.25">
      <c r="A201" s="22"/>
      <c r="B201" s="15" t="s">
        <v>11</v>
      </c>
      <c r="C201" s="16">
        <v>4</v>
      </c>
      <c r="D201" s="17">
        <v>0.9</v>
      </c>
      <c r="E201" s="18">
        <f t="shared" si="65"/>
        <v>900</v>
      </c>
      <c r="F201" s="18">
        <f>E201*C201</f>
        <v>3600</v>
      </c>
      <c r="G201" s="18">
        <f t="shared" si="66"/>
        <v>43200</v>
      </c>
      <c r="H201" s="36"/>
    </row>
    <row r="202" spans="1:8" x14ac:dyDescent="0.25">
      <c r="A202" s="22"/>
      <c r="B202" s="15" t="s">
        <v>12</v>
      </c>
      <c r="C202" s="16">
        <v>1</v>
      </c>
      <c r="D202" s="17">
        <v>0.75</v>
      </c>
      <c r="E202" s="18">
        <f t="shared" si="65"/>
        <v>750</v>
      </c>
      <c r="F202" s="18">
        <f>E202*C202</f>
        <v>750</v>
      </c>
      <c r="G202" s="18">
        <f t="shared" si="66"/>
        <v>9000</v>
      </c>
      <c r="H202" s="36"/>
    </row>
    <row r="203" spans="1:8" ht="25.5" x14ac:dyDescent="0.25">
      <c r="A203" s="25"/>
      <c r="B203" s="1" t="s">
        <v>45</v>
      </c>
      <c r="C203" s="26">
        <f>SUM(C204:C206)</f>
        <v>4</v>
      </c>
      <c r="D203" s="26"/>
      <c r="E203" s="26"/>
      <c r="F203" s="26">
        <f t="shared" ref="F203:G203" si="74">SUM(F204:F206)</f>
        <v>4350</v>
      </c>
      <c r="G203" s="26">
        <f t="shared" si="74"/>
        <v>52200</v>
      </c>
      <c r="H203" s="36"/>
    </row>
    <row r="204" spans="1:8" x14ac:dyDescent="0.25">
      <c r="A204" s="22"/>
      <c r="B204" s="15" t="s">
        <v>37</v>
      </c>
      <c r="C204" s="16">
        <v>1</v>
      </c>
      <c r="D204" s="17">
        <v>1.8</v>
      </c>
      <c r="E204" s="18">
        <f t="shared" si="65"/>
        <v>1800</v>
      </c>
      <c r="F204" s="18">
        <f>E204*C204</f>
        <v>1800</v>
      </c>
      <c r="G204" s="18">
        <f t="shared" si="66"/>
        <v>21600</v>
      </c>
      <c r="H204" s="36"/>
    </row>
    <row r="205" spans="1:8" x14ac:dyDescent="0.25">
      <c r="A205" s="22"/>
      <c r="B205" s="15" t="s">
        <v>11</v>
      </c>
      <c r="C205" s="16">
        <v>2</v>
      </c>
      <c r="D205" s="17">
        <v>0.9</v>
      </c>
      <c r="E205" s="18">
        <f t="shared" si="65"/>
        <v>900</v>
      </c>
      <c r="F205" s="18">
        <f>E205*C205</f>
        <v>1800</v>
      </c>
      <c r="G205" s="18">
        <f t="shared" si="66"/>
        <v>21600</v>
      </c>
      <c r="H205" s="36"/>
    </row>
    <row r="206" spans="1:8" x14ac:dyDescent="0.25">
      <c r="A206" s="22"/>
      <c r="B206" s="15" t="s">
        <v>12</v>
      </c>
      <c r="C206" s="16">
        <v>1</v>
      </c>
      <c r="D206" s="17">
        <v>0.75</v>
      </c>
      <c r="E206" s="18">
        <f t="shared" si="65"/>
        <v>750</v>
      </c>
      <c r="F206" s="18">
        <f>E206*C206</f>
        <v>750</v>
      </c>
      <c r="G206" s="18">
        <f t="shared" si="66"/>
        <v>9000</v>
      </c>
      <c r="H206" s="36"/>
    </row>
    <row r="207" spans="1:8" ht="25.5" x14ac:dyDescent="0.25">
      <c r="A207" s="25"/>
      <c r="B207" s="1" t="s">
        <v>46</v>
      </c>
      <c r="C207" s="26">
        <f>SUM(C208:C210)</f>
        <v>4</v>
      </c>
      <c r="D207" s="26"/>
      <c r="E207" s="26"/>
      <c r="F207" s="26">
        <f t="shared" ref="F207:G207" si="75">SUM(F208:F210)</f>
        <v>4350</v>
      </c>
      <c r="G207" s="26">
        <f t="shared" si="75"/>
        <v>52200</v>
      </c>
      <c r="H207" s="36"/>
    </row>
    <row r="208" spans="1:8" x14ac:dyDescent="0.25">
      <c r="A208" s="22"/>
      <c r="B208" s="15" t="s">
        <v>37</v>
      </c>
      <c r="C208" s="16">
        <v>1</v>
      </c>
      <c r="D208" s="17">
        <v>1.8</v>
      </c>
      <c r="E208" s="18">
        <f t="shared" si="65"/>
        <v>1800</v>
      </c>
      <c r="F208" s="18">
        <f>E208*C208</f>
        <v>1800</v>
      </c>
      <c r="G208" s="18">
        <f t="shared" si="66"/>
        <v>21600</v>
      </c>
      <c r="H208" s="36"/>
    </row>
    <row r="209" spans="1:8" x14ac:dyDescent="0.25">
      <c r="A209" s="22"/>
      <c r="B209" s="15" t="s">
        <v>11</v>
      </c>
      <c r="C209" s="16">
        <v>2</v>
      </c>
      <c r="D209" s="17">
        <v>0.9</v>
      </c>
      <c r="E209" s="18">
        <f t="shared" ref="E209:E218" si="76">D209*1000</f>
        <v>900</v>
      </c>
      <c r="F209" s="18">
        <f>E209*C209</f>
        <v>1800</v>
      </c>
      <c r="G209" s="18">
        <f t="shared" si="66"/>
        <v>21600</v>
      </c>
      <c r="H209" s="36"/>
    </row>
    <row r="210" spans="1:8" x14ac:dyDescent="0.25">
      <c r="A210" s="22"/>
      <c r="B210" s="15" t="s">
        <v>12</v>
      </c>
      <c r="C210" s="16">
        <v>1</v>
      </c>
      <c r="D210" s="17">
        <v>0.75</v>
      </c>
      <c r="E210" s="18">
        <f t="shared" si="76"/>
        <v>750</v>
      </c>
      <c r="F210" s="18">
        <f>E210*C210</f>
        <v>750</v>
      </c>
      <c r="G210" s="18">
        <f t="shared" ref="G210:G218" si="77">F210*12</f>
        <v>9000</v>
      </c>
      <c r="H210" s="36"/>
    </row>
    <row r="211" spans="1:8" ht="24.95" customHeight="1" x14ac:dyDescent="0.25">
      <c r="A211" s="25"/>
      <c r="B211" s="1" t="s">
        <v>47</v>
      </c>
      <c r="C211" s="26">
        <f>SUM(C212:C214)</f>
        <v>3</v>
      </c>
      <c r="D211" s="26"/>
      <c r="E211" s="26"/>
      <c r="F211" s="26">
        <f t="shared" ref="F211:G211" si="78">SUM(F212:F214)</f>
        <v>3450</v>
      </c>
      <c r="G211" s="26">
        <f t="shared" si="78"/>
        <v>41400</v>
      </c>
      <c r="H211" s="36"/>
    </row>
    <row r="212" spans="1:8" x14ac:dyDescent="0.25">
      <c r="A212" s="22"/>
      <c r="B212" s="15" t="s">
        <v>37</v>
      </c>
      <c r="C212" s="16">
        <v>1</v>
      </c>
      <c r="D212" s="17">
        <v>1.8</v>
      </c>
      <c r="E212" s="18">
        <f t="shared" si="76"/>
        <v>1800</v>
      </c>
      <c r="F212" s="18">
        <f>E212*C212</f>
        <v>1800</v>
      </c>
      <c r="G212" s="18">
        <f t="shared" si="77"/>
        <v>21600</v>
      </c>
      <c r="H212" s="36"/>
    </row>
    <row r="213" spans="1:8" x14ac:dyDescent="0.25">
      <c r="A213" s="22"/>
      <c r="B213" s="15" t="s">
        <v>11</v>
      </c>
      <c r="C213" s="16">
        <v>1</v>
      </c>
      <c r="D213" s="17">
        <v>0.9</v>
      </c>
      <c r="E213" s="18">
        <f t="shared" si="76"/>
        <v>900</v>
      </c>
      <c r="F213" s="18">
        <f>E213*C213</f>
        <v>900</v>
      </c>
      <c r="G213" s="18">
        <f t="shared" si="77"/>
        <v>10800</v>
      </c>
      <c r="H213" s="36"/>
    </row>
    <row r="214" spans="1:8" x14ac:dyDescent="0.25">
      <c r="A214" s="22"/>
      <c r="B214" s="15" t="s">
        <v>12</v>
      </c>
      <c r="C214" s="16">
        <v>1</v>
      </c>
      <c r="D214" s="17">
        <v>0.75</v>
      </c>
      <c r="E214" s="18">
        <f t="shared" si="76"/>
        <v>750</v>
      </c>
      <c r="F214" s="18">
        <f>E214*C214</f>
        <v>750</v>
      </c>
      <c r="G214" s="18">
        <f t="shared" si="77"/>
        <v>9000</v>
      </c>
      <c r="H214" s="36"/>
    </row>
    <row r="215" spans="1:8" ht="38.25" x14ac:dyDescent="0.25">
      <c r="A215" s="25"/>
      <c r="B215" s="1" t="s">
        <v>48</v>
      </c>
      <c r="C215" s="26">
        <f>SUM(C216:C218)</f>
        <v>5</v>
      </c>
      <c r="D215" s="26"/>
      <c r="E215" s="26"/>
      <c r="F215" s="26">
        <f t="shared" ref="F215:G215" si="79">SUM(F216:F218)</f>
        <v>5500</v>
      </c>
      <c r="G215" s="26">
        <f t="shared" si="79"/>
        <v>66000</v>
      </c>
      <c r="H215" s="36"/>
    </row>
    <row r="216" spans="1:8" x14ac:dyDescent="0.25">
      <c r="A216" s="22"/>
      <c r="B216" s="15" t="s">
        <v>37</v>
      </c>
      <c r="C216" s="16">
        <v>1</v>
      </c>
      <c r="D216" s="17">
        <v>1.8</v>
      </c>
      <c r="E216" s="18">
        <f t="shared" si="76"/>
        <v>1800</v>
      </c>
      <c r="F216" s="18">
        <f>E216*C216</f>
        <v>1800</v>
      </c>
      <c r="G216" s="18">
        <f t="shared" si="77"/>
        <v>21600</v>
      </c>
      <c r="H216" s="36"/>
    </row>
    <row r="217" spans="1:8" x14ac:dyDescent="0.25">
      <c r="A217" s="22"/>
      <c r="B217" s="15" t="s">
        <v>13</v>
      </c>
      <c r="C217" s="16">
        <v>2</v>
      </c>
      <c r="D217" s="17">
        <v>1.1000000000000001</v>
      </c>
      <c r="E217" s="18">
        <f t="shared" si="76"/>
        <v>1100</v>
      </c>
      <c r="F217" s="18">
        <f>E217*C217</f>
        <v>2200</v>
      </c>
      <c r="G217" s="18">
        <f t="shared" si="77"/>
        <v>26400</v>
      </c>
      <c r="H217" s="36"/>
    </row>
    <row r="218" spans="1:8" x14ac:dyDescent="0.25">
      <c r="A218" s="22"/>
      <c r="B218" s="15" t="s">
        <v>12</v>
      </c>
      <c r="C218" s="16">
        <v>2</v>
      </c>
      <c r="D218" s="17">
        <v>0.75</v>
      </c>
      <c r="E218" s="18">
        <f t="shared" si="76"/>
        <v>750</v>
      </c>
      <c r="F218" s="18">
        <f>E218*C218</f>
        <v>1500</v>
      </c>
      <c r="G218" s="18">
        <f t="shared" si="77"/>
        <v>18000</v>
      </c>
      <c r="H218" s="37"/>
    </row>
    <row r="219" spans="1:8" x14ac:dyDescent="0.25">
      <c r="H219" s="38"/>
    </row>
    <row r="220" spans="1:8" x14ac:dyDescent="0.25">
      <c r="H220" s="38"/>
    </row>
    <row r="221" spans="1:8" x14ac:dyDescent="0.25">
      <c r="H221" s="38"/>
    </row>
    <row r="222" spans="1:8" x14ac:dyDescent="0.25">
      <c r="H222" s="38"/>
    </row>
    <row r="223" spans="1:8" x14ac:dyDescent="0.25">
      <c r="H223" s="38"/>
    </row>
    <row r="224" spans="1:8" x14ac:dyDescent="0.25">
      <c r="H224" s="38"/>
    </row>
    <row r="225" spans="8:8" x14ac:dyDescent="0.25">
      <c r="H225" s="38"/>
    </row>
    <row r="226" spans="8:8" x14ac:dyDescent="0.25">
      <c r="H226" s="38"/>
    </row>
    <row r="227" spans="8:8" x14ac:dyDescent="0.25">
      <c r="H227" s="38"/>
    </row>
    <row r="228" spans="8:8" x14ac:dyDescent="0.25">
      <c r="H228" s="38"/>
    </row>
    <row r="229" spans="8:8" x14ac:dyDescent="0.25">
      <c r="H229" s="38"/>
    </row>
    <row r="230" spans="8:8" x14ac:dyDescent="0.25">
      <c r="H230" s="38"/>
    </row>
    <row r="231" spans="8:8" x14ac:dyDescent="0.25">
      <c r="H231" s="38"/>
    </row>
    <row r="232" spans="8:8" x14ac:dyDescent="0.25">
      <c r="H232" s="38"/>
    </row>
    <row r="233" spans="8:8" x14ac:dyDescent="0.25">
      <c r="H233" s="38"/>
    </row>
    <row r="234" spans="8:8" x14ac:dyDescent="0.25">
      <c r="H234" s="38"/>
    </row>
    <row r="235" spans="8:8" x14ac:dyDescent="0.25">
      <c r="H235" s="38"/>
    </row>
    <row r="236" spans="8:8" x14ac:dyDescent="0.25">
      <c r="H236" s="38"/>
    </row>
    <row r="237" spans="8:8" x14ac:dyDescent="0.25">
      <c r="H237" s="38"/>
    </row>
    <row r="238" spans="8:8" x14ac:dyDescent="0.25">
      <c r="H238" s="38"/>
    </row>
    <row r="239" spans="8:8" x14ac:dyDescent="0.25">
      <c r="H239" s="38"/>
    </row>
    <row r="240" spans="8:8" x14ac:dyDescent="0.25">
      <c r="H240" s="38"/>
    </row>
    <row r="241" spans="8:8" x14ac:dyDescent="0.25">
      <c r="H241" s="38"/>
    </row>
    <row r="242" spans="8:8" x14ac:dyDescent="0.25">
      <c r="H242" s="38"/>
    </row>
    <row r="243" spans="8:8" x14ac:dyDescent="0.25">
      <c r="H243" s="38"/>
    </row>
    <row r="244" spans="8:8" x14ac:dyDescent="0.25">
      <c r="H244" s="38"/>
    </row>
    <row r="245" spans="8:8" x14ac:dyDescent="0.25">
      <c r="H245" s="38"/>
    </row>
    <row r="246" spans="8:8" x14ac:dyDescent="0.25">
      <c r="H246" s="38"/>
    </row>
    <row r="247" spans="8:8" x14ac:dyDescent="0.25">
      <c r="H247" s="38"/>
    </row>
    <row r="248" spans="8:8" x14ac:dyDescent="0.25">
      <c r="H248" s="38"/>
    </row>
    <row r="249" spans="8:8" x14ac:dyDescent="0.25">
      <c r="H249" s="38"/>
    </row>
    <row r="250" spans="8:8" x14ac:dyDescent="0.25">
      <c r="H250" s="38"/>
    </row>
    <row r="251" spans="8:8" x14ac:dyDescent="0.25">
      <c r="H251" s="38"/>
    </row>
    <row r="252" spans="8:8" x14ac:dyDescent="0.25">
      <c r="H252" s="38"/>
    </row>
    <row r="253" spans="8:8" x14ac:dyDescent="0.25">
      <c r="H253" s="38"/>
    </row>
    <row r="254" spans="8:8" x14ac:dyDescent="0.25">
      <c r="H254" s="38"/>
    </row>
  </sheetData>
  <autoFilter ref="A2:I254"/>
  <mergeCells count="2">
    <mergeCell ref="A1:H1"/>
    <mergeCell ref="H4:H218"/>
  </mergeCells>
  <printOptions horizontalCentered="1"/>
  <pageMargins left="0" right="0" top="0.25" bottom="0.25" header="0.3" footer="0.3"/>
  <pageSetup paperSize="9" scale="74" fitToHeight="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საშტატო</vt:lpstr>
      <vt:lpstr>საშტატო!Print_Area</vt:lpstr>
      <vt:lpstr>საშტატო!Print_Titles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2019-06-13T06:04:44Z</dcterms:modified>
</cp:coreProperties>
</file>